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135" windowHeight="7365"/>
  </bookViews>
  <sheets>
    <sheet name="MAIN" sheetId="1" r:id="rId1"/>
  </sheets>
  <definedNames>
    <definedName name="_xlnm.Print_Area" localSheetId="0">MAIN!$A$1:$M$108</definedName>
  </definedNames>
  <calcPr calcId="124519"/>
</workbook>
</file>

<file path=xl/calcChain.xml><?xml version="1.0" encoding="utf-8"?>
<calcChain xmlns="http://schemas.openxmlformats.org/spreadsheetml/2006/main">
  <c r="M100" i="1"/>
  <c r="K100"/>
  <c r="G100"/>
  <c r="E100"/>
  <c r="I100"/>
  <c r="C100"/>
  <c r="M87"/>
  <c r="M90" s="1"/>
  <c r="M95" s="1"/>
  <c r="K87"/>
  <c r="K90" s="1"/>
  <c r="K95" s="1"/>
  <c r="G87"/>
  <c r="G90" s="1"/>
  <c r="G95" s="1"/>
  <c r="E87"/>
  <c r="E90" s="1"/>
  <c r="E95" s="1"/>
  <c r="I87"/>
  <c r="I90" s="1"/>
  <c r="I95" s="1"/>
  <c r="C87"/>
  <c r="C90" s="1"/>
  <c r="C95" s="1"/>
  <c r="M79"/>
  <c r="M81" s="1"/>
  <c r="E79"/>
  <c r="E81" s="1"/>
  <c r="K77"/>
  <c r="K79" s="1"/>
  <c r="K81" s="1"/>
  <c r="G77"/>
  <c r="G79" s="1"/>
  <c r="G81" s="1"/>
  <c r="I79"/>
  <c r="I81" s="1"/>
  <c r="C79"/>
  <c r="C81" s="1"/>
  <c r="A63"/>
  <c r="A64" s="1"/>
  <c r="A65" s="1"/>
  <c r="A66" s="1"/>
  <c r="A67" s="1"/>
  <c r="M53"/>
  <c r="K53"/>
  <c r="G53"/>
  <c r="C53"/>
  <c r="M51"/>
  <c r="K51"/>
  <c r="G51"/>
  <c r="C51"/>
  <c r="K50"/>
  <c r="I50"/>
  <c r="I53" s="1"/>
  <c r="G50"/>
  <c r="E50"/>
  <c r="E53" s="1"/>
  <c r="C50"/>
  <c r="K47"/>
  <c r="I47"/>
  <c r="G47"/>
  <c r="E47"/>
  <c r="C47"/>
  <c r="K46"/>
  <c r="I46"/>
  <c r="G46"/>
  <c r="E46"/>
  <c r="C46"/>
  <c r="K42"/>
  <c r="I42"/>
  <c r="G42"/>
  <c r="E42"/>
  <c r="C42"/>
  <c r="M17"/>
  <c r="K17"/>
  <c r="I17"/>
  <c r="G17"/>
  <c r="E17"/>
  <c r="C17"/>
  <c r="M14"/>
  <c r="M16" s="1"/>
  <c r="M27" s="1"/>
  <c r="M29" s="1"/>
  <c r="M31" s="1"/>
  <c r="M33" s="1"/>
  <c r="M37" s="1"/>
  <c r="K14"/>
  <c r="K16" s="1"/>
  <c r="K27" s="1"/>
  <c r="K29" s="1"/>
  <c r="K31" s="1"/>
  <c r="K33" s="1"/>
  <c r="K37" s="1"/>
  <c r="I14"/>
  <c r="I16" s="1"/>
  <c r="I27" s="1"/>
  <c r="I29" s="1"/>
  <c r="I31" s="1"/>
  <c r="I33" s="1"/>
  <c r="I37" s="1"/>
  <c r="G14"/>
  <c r="G16" s="1"/>
  <c r="G27" s="1"/>
  <c r="G29" s="1"/>
  <c r="G31" s="1"/>
  <c r="G33" s="1"/>
  <c r="G37" s="1"/>
  <c r="E14"/>
  <c r="E16" s="1"/>
  <c r="E27" s="1"/>
  <c r="E29" s="1"/>
  <c r="E31" s="1"/>
  <c r="E33" s="1"/>
  <c r="E37" s="1"/>
  <c r="C14"/>
  <c r="C16" s="1"/>
  <c r="C27" s="1"/>
  <c r="C29" s="1"/>
  <c r="C31" s="1"/>
  <c r="C33" s="1"/>
  <c r="C37" s="1"/>
  <c r="E51" l="1"/>
  <c r="I51"/>
</calcChain>
</file>

<file path=xl/sharedStrings.xml><?xml version="1.0" encoding="utf-8"?>
<sst xmlns="http://schemas.openxmlformats.org/spreadsheetml/2006/main" count="139" uniqueCount="101">
  <si>
    <t xml:space="preserve"> </t>
  </si>
  <si>
    <t>ORIENT PAPER &amp;  INDUSTRIES LTD.</t>
  </si>
  <si>
    <t>[Regd. Office : Unit VIII, Plot 7, Bhoinagar, Bhubaneswar - 751012 (Orissa)]</t>
  </si>
  <si>
    <t>Tel:(0674)2396030 /2392947,Fax(0674) 2396364,E-mail:paper@opilbbsr.com</t>
  </si>
  <si>
    <t>CIN: L21011OR1936PLC000117</t>
  </si>
  <si>
    <t>Unaudited Financial Results for the quarter / nine months ended 31st December,2015</t>
  </si>
  <si>
    <t>(Rs. in lacs )</t>
  </si>
  <si>
    <t>Sl.</t>
  </si>
  <si>
    <t>P  a  r  t  i  c  u  l  a  r  s</t>
  </si>
  <si>
    <t>Quarter Ended</t>
  </si>
  <si>
    <t>Nine Months Ended</t>
  </si>
  <si>
    <t>Year Ended</t>
  </si>
  <si>
    <t>No.</t>
  </si>
  <si>
    <t>31-12-2015</t>
  </si>
  <si>
    <t>30.09.2015</t>
  </si>
  <si>
    <t>31-12-2014</t>
  </si>
  <si>
    <t>31.03.2015</t>
  </si>
  <si>
    <t>( Unaudited )</t>
  </si>
  <si>
    <t>(Audited)</t>
  </si>
  <si>
    <t>Income from operations</t>
  </si>
  <si>
    <t xml:space="preserve">Gross sales/income from operations </t>
  </si>
  <si>
    <t xml:space="preserve">Less : excise duty </t>
  </si>
  <si>
    <t>(a) Net sales/income from operations</t>
  </si>
  <si>
    <t>(b)Other operating income</t>
  </si>
  <si>
    <t>Total income from operations (net)</t>
  </si>
  <si>
    <t>Expenditure</t>
  </si>
  <si>
    <t>(a) Increase (-) / decrease (+) in stock in trade and work-in-progress</t>
  </si>
  <si>
    <t>(b) Purchases of traded goods</t>
  </si>
  <si>
    <t>(c) Consumption of raw materials</t>
  </si>
  <si>
    <t>(d) Consumption of stores , chemicals &amp; spares</t>
  </si>
  <si>
    <t>(e) Power &amp; fuel</t>
  </si>
  <si>
    <t>(f) Employees benefits expenses</t>
  </si>
  <si>
    <t xml:space="preserve">(g) Packing, freight &amp; forwarding charges </t>
  </si>
  <si>
    <t>(h) Depreciation</t>
  </si>
  <si>
    <t>(i) Other expenditure</t>
  </si>
  <si>
    <t>Profit / (Loss) from operations before other income, finance costs &amp; tax (1-2)</t>
  </si>
  <si>
    <t>Other income</t>
  </si>
  <si>
    <t>Profit / (Loss) from ordinary activities before finance costs &amp; tax (3+4)</t>
  </si>
  <si>
    <t>Finance costs</t>
  </si>
  <si>
    <t>Profit / (Loss) from ordinary activities before tax (5-6)</t>
  </si>
  <si>
    <t>Tax expenses / (credit)</t>
  </si>
  <si>
    <t>Profit / (Loss) from ordinary activities after tax (7-8)</t>
  </si>
  <si>
    <t>Paid-up equity share capital (Face value per share : Re.1/-)</t>
  </si>
  <si>
    <t>Reserves excluding revalution reserve</t>
  </si>
  <si>
    <t>Earning per share (EPS) (face value of Re.1/- each)</t>
  </si>
  <si>
    <t xml:space="preserve">        Basic &amp; Diluted (*not annualised)</t>
  </si>
  <si>
    <t>*</t>
  </si>
  <si>
    <t>PART - II</t>
  </si>
  <si>
    <t>A</t>
  </si>
  <si>
    <t>Particulars of shareholding</t>
  </si>
  <si>
    <t>Aggregate of public shareholding</t>
  </si>
  <si>
    <t>- Number of shares</t>
  </si>
  <si>
    <t>- Percentage of shareholding</t>
  </si>
  <si>
    <t>Promoters and promoter group share holding</t>
  </si>
  <si>
    <t>a) Pledged / encumbered</t>
  </si>
  <si>
    <t>Number of shares</t>
  </si>
  <si>
    <t>Percentage of shares (as % of the total shareholding of promoter and promoter group)</t>
  </si>
  <si>
    <t>Percentage of shares (as % of the total share capital of the Company)</t>
  </si>
  <si>
    <t>b) Non- Encumbered</t>
  </si>
  <si>
    <t>B</t>
  </si>
  <si>
    <t>Investor complaints</t>
  </si>
  <si>
    <t>3 months ended 31-12-2015</t>
  </si>
  <si>
    <t xml:space="preserve">  Pending at the beginning of the quarter</t>
  </si>
  <si>
    <t>Nil</t>
  </si>
  <si>
    <t xml:space="preserve">  Received during the quarter</t>
  </si>
  <si>
    <t xml:space="preserve">  Disposed of during the quarter</t>
  </si>
  <si>
    <t xml:space="preserve">  Remaining unresolved at the end of the quarter</t>
  </si>
  <si>
    <t>Notes :-</t>
  </si>
  <si>
    <t>Limited review of the above quarterly results has been carried out by the statutory auditors of the Company.</t>
  </si>
  <si>
    <t>Provision against demand for Water tax, which had been referred to by the auditors in their report on accounts for the year ended 31st March, 2015 and in their limited review report for the quarter ended 30th June, 2015 &amp; 30th September,2015 has been made to the extent of liability admitted by the Company  for the period up to April, 2009 i.e. the period prior to new agreement (effective from May, 2009) entered into with the Water Resources Department.  
Against the balance demand of Rs. 44,642.86 lacs (including compounded interest &amp; penalty of Rs. 43,239 .68 lacs), the Company has filed writ petition with the Hon’ble High Court and has obtained a stay for the recovery. Further, the Company has been legally advised that it has a fit case for quashing the said demand. In view of above, no provision is considered necessary.</t>
  </si>
  <si>
    <t>Tax expenses / (credit) includes deferred tax and income tax paid / refund in respect of earlier years.</t>
  </si>
  <si>
    <t>There were no exceptional and extraordinary items during the quarter / nine months ended 31st December, 2015.</t>
  </si>
  <si>
    <t>Previous period / year figures have been regrouped / rearranged wherever necessary.</t>
  </si>
  <si>
    <r>
      <t>The above results were reviewed by the Audit Committee and taken on record by the Board of Directors of the Company at their respective meetings held on</t>
    </r>
    <r>
      <rPr>
        <b/>
        <sz val="22"/>
        <color indexed="8"/>
        <rFont val="Arial"/>
        <family val="2"/>
      </rPr>
      <t xml:space="preserve"> January 29, 2016</t>
    </r>
    <r>
      <rPr>
        <b/>
        <sz val="22"/>
        <rFont val="Arial"/>
        <family val="2"/>
      </rPr>
      <t>.</t>
    </r>
  </si>
  <si>
    <t xml:space="preserve">Segment wise Revenue, Results and Capital Employed </t>
  </si>
  <si>
    <t>(Rs. In lacs )</t>
  </si>
  <si>
    <t xml:space="preserve">Segment revenue : </t>
  </si>
  <si>
    <t>a) Paper &amp; Board</t>
  </si>
  <si>
    <t>b) Electrical Consumer Durables</t>
  </si>
  <si>
    <t>c) Others</t>
  </si>
  <si>
    <t xml:space="preserve">Total </t>
  </si>
  <si>
    <t xml:space="preserve">  Less : Inter segment revenue</t>
  </si>
  <si>
    <t>Net sales/income from operations</t>
  </si>
  <si>
    <t xml:space="preserve">Segment Results : (Profit (+)/Loss(-) before </t>
  </si>
  <si>
    <t>interest &amp; tax from each segment)  :</t>
  </si>
  <si>
    <t>a) Paper &amp; Board - Amlai</t>
  </si>
  <si>
    <t xml:space="preserve">                      - Brajrajnagar *</t>
  </si>
  <si>
    <t>Less :</t>
  </si>
  <si>
    <t>(i)  Finance costs</t>
  </si>
  <si>
    <t xml:space="preserve">(ii) Other un-allocable expenditure </t>
  </si>
  <si>
    <t xml:space="preserve">     net of un-allocable income</t>
  </si>
  <si>
    <t xml:space="preserve">Profit / (Loss) Before Tax </t>
  </si>
  <si>
    <t>Capital Employed :</t>
  </si>
  <si>
    <t>Total</t>
  </si>
  <si>
    <t>* Shown seperately since the unit is non - operational.</t>
  </si>
  <si>
    <t>By Order of the Board</t>
  </si>
  <si>
    <t>KOLKATA</t>
  </si>
  <si>
    <t>for ORIENT PAPER &amp; INDUSTRIES LTD.</t>
  </si>
  <si>
    <t>January 29, 2016</t>
  </si>
  <si>
    <t>M.L.PACHISIA</t>
  </si>
  <si>
    <t>(Managing Director)</t>
  </si>
</sst>
</file>

<file path=xl/styles.xml><?xml version="1.0" encoding="utf-8"?>
<styleSheet xmlns="http://schemas.openxmlformats.org/spreadsheetml/2006/main">
  <numFmts count="4">
    <numFmt numFmtId="43" formatCode="_(* #,##0.00_);_(* \(#,##0.00\);_(* &quot;-&quot;??_);_(@_)"/>
    <numFmt numFmtId="164" formatCode="_(* #,##0_);_(* \(#,##0\);_(* &quot;-&quot;??_);_(@_)"/>
    <numFmt numFmtId="165" formatCode="0.00_);\(0.00\)"/>
    <numFmt numFmtId="166" formatCode="mmmm\ d\,\ yyyy"/>
  </numFmts>
  <fonts count="29">
    <font>
      <sz val="10"/>
      <name val="Arial"/>
    </font>
    <font>
      <sz val="10"/>
      <name val="Arial"/>
    </font>
    <font>
      <b/>
      <sz val="8"/>
      <name val="Arial"/>
      <family val="2"/>
    </font>
    <font>
      <b/>
      <u/>
      <sz val="26"/>
      <color indexed="12"/>
      <name val="Arial"/>
      <family val="2"/>
    </font>
    <font>
      <sz val="10"/>
      <name val="Arial"/>
      <family val="2"/>
    </font>
    <font>
      <b/>
      <sz val="22"/>
      <color indexed="12"/>
      <name val="Arial"/>
      <family val="2"/>
    </font>
    <font>
      <b/>
      <u/>
      <sz val="20"/>
      <name val="Arial"/>
      <family val="2"/>
    </font>
    <font>
      <b/>
      <u/>
      <sz val="18"/>
      <name val="Arial"/>
      <family val="2"/>
    </font>
    <font>
      <u/>
      <sz val="10"/>
      <color indexed="12"/>
      <name val="Arial"/>
      <family val="2"/>
    </font>
    <font>
      <b/>
      <u/>
      <sz val="22"/>
      <name val="Arial"/>
      <family val="2"/>
    </font>
    <font>
      <sz val="14"/>
      <name val="Arial"/>
      <family val="2"/>
    </font>
    <font>
      <b/>
      <u/>
      <sz val="18"/>
      <name val="Tahoma"/>
      <family val="2"/>
    </font>
    <font>
      <b/>
      <sz val="10"/>
      <name val="Arial"/>
      <family val="2"/>
    </font>
    <font>
      <b/>
      <sz val="18"/>
      <name val="Arial"/>
      <family val="2"/>
    </font>
    <font>
      <b/>
      <sz val="20"/>
      <name val="Arial"/>
      <family val="2"/>
    </font>
    <font>
      <b/>
      <sz val="22"/>
      <name val="Arial"/>
      <family val="2"/>
    </font>
    <font>
      <b/>
      <sz val="20"/>
      <color rgb="FF00B050"/>
      <name val="Arial"/>
      <family val="2"/>
    </font>
    <font>
      <sz val="22"/>
      <name val="Arial"/>
      <family val="2"/>
    </font>
    <font>
      <sz val="20"/>
      <name val="Arial"/>
      <family val="2"/>
    </font>
    <font>
      <sz val="12"/>
      <name val="Arial"/>
      <family val="2"/>
    </font>
    <font>
      <sz val="24"/>
      <name val="Arial"/>
      <family val="2"/>
    </font>
    <font>
      <sz val="18"/>
      <name val="Arial"/>
      <family val="2"/>
    </font>
    <font>
      <sz val="16"/>
      <name val="Arial"/>
      <family val="2"/>
    </font>
    <font>
      <b/>
      <sz val="16"/>
      <name val="Arial"/>
      <family val="2"/>
    </font>
    <font>
      <b/>
      <sz val="22"/>
      <color indexed="8"/>
      <name val="Arial"/>
      <family val="2"/>
    </font>
    <font>
      <b/>
      <sz val="14"/>
      <name val="Arial"/>
      <family val="2"/>
    </font>
    <font>
      <b/>
      <sz val="20"/>
      <color theme="1"/>
      <name val="Arial"/>
      <family val="2"/>
    </font>
    <font>
      <sz val="10"/>
      <color indexed="8"/>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43" fontId="4" fillId="0" borderId="0" applyFont="0" applyFill="0" applyBorder="0" applyAlignment="0" applyProtection="0"/>
    <xf numFmtId="43" fontId="27" fillId="0" borderId="0" applyFont="0" applyFill="0" applyBorder="0" applyAlignment="0" applyProtection="0"/>
    <xf numFmtId="0" fontId="28" fillId="0" borderId="0"/>
    <xf numFmtId="0" fontId="4" fillId="0" borderId="0"/>
  </cellStyleXfs>
  <cellXfs count="480">
    <xf numFmtId="0" fontId="0" fillId="0" borderId="0" xfId="0"/>
    <xf numFmtId="0" fontId="4" fillId="0" borderId="0" xfId="0" applyFont="1"/>
    <xf numFmtId="0" fontId="7" fillId="0" borderId="0" xfId="2" applyFont="1" applyBorder="1" applyAlignment="1" applyProtection="1">
      <alignment horizontal="center"/>
    </xf>
    <xf numFmtId="0" fontId="10" fillId="0" borderId="0" xfId="0" applyFont="1"/>
    <xf numFmtId="0" fontId="4" fillId="0" borderId="0" xfId="0" applyFont="1" applyBorder="1"/>
    <xf numFmtId="0" fontId="12" fillId="0" borderId="0" xfId="0" applyFont="1" applyBorder="1" applyAlignment="1">
      <alignment horizontal="center"/>
    </xf>
    <xf numFmtId="0" fontId="13" fillId="0" borderId="0" xfId="0" quotePrefix="1" applyFont="1" applyBorder="1" applyAlignment="1">
      <alignment horizontal="right"/>
    </xf>
    <xf numFmtId="0" fontId="13" fillId="0" borderId="1" xfId="0" applyFont="1" applyBorder="1" applyAlignment="1">
      <alignment horizontal="center" vertical="center" wrapText="1"/>
    </xf>
    <xf numFmtId="0" fontId="14" fillId="0" borderId="2" xfId="0" applyFont="1" applyBorder="1" applyAlignment="1">
      <alignment horizontal="center" vertical="center"/>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center" vertical="center"/>
    </xf>
    <xf numFmtId="0" fontId="15" fillId="0" borderId="8" xfId="0" applyFont="1" applyFill="1" applyBorder="1" applyAlignment="1">
      <alignment horizontal="right" vertical="center" wrapText="1"/>
    </xf>
    <xf numFmtId="0" fontId="15" fillId="0" borderId="9" xfId="0" applyFont="1" applyFill="1" applyBorder="1" applyAlignment="1">
      <alignment horizontal="right" vertical="center" wrapText="1"/>
    </xf>
    <xf numFmtId="0" fontId="15" fillId="0" borderId="10" xfId="0" applyFont="1" applyFill="1" applyBorder="1" applyAlignment="1">
      <alignment horizontal="right" vertical="center" wrapText="1"/>
    </xf>
    <xf numFmtId="0" fontId="15" fillId="0" borderId="11" xfId="0" applyFont="1" applyFill="1" applyBorder="1" applyAlignment="1">
      <alignment horizontal="righ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Fill="1" applyBorder="1" applyAlignment="1">
      <alignment horizontal="right" vertical="center" wrapText="1"/>
    </xf>
    <xf numFmtId="0" fontId="13" fillId="0" borderId="15"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7" xfId="0" applyFont="1" applyFill="1" applyBorder="1" applyAlignment="1">
      <alignment horizontal="right" vertical="center" wrapText="1"/>
    </xf>
    <xf numFmtId="0" fontId="13" fillId="0" borderId="18" xfId="0" applyFont="1" applyFill="1" applyBorder="1" applyAlignment="1">
      <alignment horizontal="right" vertical="center" wrapText="1"/>
    </xf>
    <xf numFmtId="0" fontId="14" fillId="0" borderId="7" xfId="0" applyFont="1" applyBorder="1" applyAlignment="1">
      <alignment horizontal="center" vertical="center" wrapText="1"/>
    </xf>
    <xf numFmtId="0" fontId="15" fillId="0" borderId="13" xfId="0" applyFont="1" applyBorder="1" applyAlignment="1">
      <alignment horizontal="left" vertical="center" wrapText="1"/>
    </xf>
    <xf numFmtId="0" fontId="14" fillId="0" borderId="19" xfId="0" applyFont="1" applyFill="1" applyBorder="1" applyAlignment="1">
      <alignment horizontal="right" vertical="center" wrapText="1"/>
    </xf>
    <xf numFmtId="0" fontId="14" fillId="0" borderId="20" xfId="0" applyFont="1" applyFill="1" applyBorder="1" applyAlignment="1">
      <alignment horizontal="right" vertical="center" wrapText="1"/>
    </xf>
    <xf numFmtId="0" fontId="14" fillId="0" borderId="13" xfId="0" applyFont="1" applyFill="1" applyBorder="1" applyAlignment="1">
      <alignment horizontal="right" vertical="center" wrapText="1"/>
    </xf>
    <xf numFmtId="0" fontId="14" fillId="0" borderId="21" xfId="0" applyFont="1" applyFill="1" applyBorder="1" applyAlignment="1">
      <alignment horizontal="right" vertical="center" wrapText="1"/>
    </xf>
    <xf numFmtId="0" fontId="16" fillId="0" borderId="21"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4" fillId="0" borderId="22" xfId="0" applyFont="1" applyFill="1" applyBorder="1" applyAlignment="1">
      <alignment horizontal="center" vertical="center" wrapText="1"/>
    </xf>
    <xf numFmtId="0" fontId="14" fillId="2" borderId="7" xfId="0" applyFont="1" applyFill="1" applyBorder="1" applyAlignment="1">
      <alignment horizontal="center"/>
    </xf>
    <xf numFmtId="0" fontId="14" fillId="2" borderId="23" xfId="0" applyFont="1" applyFill="1" applyBorder="1"/>
    <xf numFmtId="43" fontId="15" fillId="2" borderId="24" xfId="1" applyFont="1" applyFill="1" applyBorder="1" applyAlignment="1">
      <alignment horizontal="right"/>
    </xf>
    <xf numFmtId="43" fontId="15" fillId="2" borderId="0" xfId="1" applyFont="1" applyFill="1" applyBorder="1" applyAlignment="1">
      <alignment horizontal="right"/>
    </xf>
    <xf numFmtId="43" fontId="17" fillId="2" borderId="25" xfId="1" applyFont="1" applyFill="1" applyBorder="1" applyAlignment="1">
      <alignment horizontal="right"/>
    </xf>
    <xf numFmtId="43" fontId="17" fillId="2" borderId="26" xfId="1" applyFont="1" applyFill="1" applyBorder="1" applyAlignment="1">
      <alignment horizontal="right"/>
    </xf>
    <xf numFmtId="43" fontId="17" fillId="2" borderId="27" xfId="1" applyFont="1" applyFill="1" applyBorder="1" applyAlignment="1">
      <alignment horizontal="right"/>
    </xf>
    <xf numFmtId="43" fontId="15" fillId="2" borderId="26" xfId="1" applyFont="1" applyFill="1" applyBorder="1" applyAlignment="1">
      <alignment horizontal="right"/>
    </xf>
    <xf numFmtId="43" fontId="15" fillId="2" borderId="27" xfId="1" applyFont="1" applyFill="1" applyBorder="1" applyAlignment="1">
      <alignment horizontal="right"/>
    </xf>
    <xf numFmtId="43" fontId="17" fillId="2" borderId="28" xfId="1" applyFont="1" applyFill="1" applyBorder="1" applyAlignment="1">
      <alignment horizontal="right"/>
    </xf>
    <xf numFmtId="2" fontId="4" fillId="0" borderId="0" xfId="0" applyNumberFormat="1" applyFont="1"/>
    <xf numFmtId="0" fontId="14" fillId="0" borderId="29" xfId="0" applyFont="1" applyBorder="1" applyAlignment="1">
      <alignment horizontal="center" vertical="center" wrapText="1"/>
    </xf>
    <xf numFmtId="0" fontId="14" fillId="2" borderId="29" xfId="0" applyFont="1" applyFill="1" applyBorder="1" applyAlignment="1">
      <alignment horizontal="left" indent="1"/>
    </xf>
    <xf numFmtId="43" fontId="15" fillId="2" borderId="30" xfId="1" applyFont="1" applyFill="1" applyBorder="1" applyAlignment="1">
      <alignment horizontal="right"/>
    </xf>
    <xf numFmtId="43" fontId="15" fillId="2" borderId="31" xfId="1" applyFont="1" applyFill="1" applyBorder="1" applyAlignment="1">
      <alignment horizontal="right"/>
    </xf>
    <xf numFmtId="43" fontId="17" fillId="2" borderId="32" xfId="1" applyFont="1" applyFill="1" applyBorder="1" applyAlignment="1">
      <alignment horizontal="right"/>
    </xf>
    <xf numFmtId="43" fontId="17" fillId="2" borderId="31" xfId="1" applyFont="1" applyFill="1" applyBorder="1" applyAlignment="1">
      <alignment horizontal="right"/>
    </xf>
    <xf numFmtId="43" fontId="17" fillId="2" borderId="33" xfId="1" applyFont="1" applyFill="1" applyBorder="1" applyAlignment="1">
      <alignment horizontal="right"/>
    </xf>
    <xf numFmtId="43" fontId="15" fillId="0" borderId="33" xfId="1" applyFont="1" applyFill="1" applyBorder="1" applyAlignment="1">
      <alignment horizontal="right" vertical="center" wrapText="1"/>
    </xf>
    <xf numFmtId="43" fontId="17" fillId="0" borderId="33" xfId="1" applyFont="1" applyFill="1" applyBorder="1" applyAlignment="1">
      <alignment horizontal="right" vertical="center" wrapText="1"/>
    </xf>
    <xf numFmtId="43" fontId="17" fillId="2" borderId="34" xfId="1" applyFont="1" applyFill="1" applyBorder="1" applyAlignment="1">
      <alignment horizontal="right"/>
    </xf>
    <xf numFmtId="0" fontId="18" fillId="0" borderId="7" xfId="0" applyFont="1" applyBorder="1"/>
    <xf numFmtId="43" fontId="17" fillId="2" borderId="23" xfId="1" applyFont="1" applyFill="1" applyBorder="1" applyAlignment="1">
      <alignment horizontal="right"/>
    </xf>
    <xf numFmtId="43" fontId="15" fillId="2" borderId="35" xfId="1" applyFont="1" applyFill="1" applyBorder="1" applyAlignment="1">
      <alignment horizontal="right"/>
    </xf>
    <xf numFmtId="43" fontId="17" fillId="2" borderId="0" xfId="1" applyFont="1" applyFill="1" applyBorder="1" applyAlignment="1">
      <alignment horizontal="right"/>
    </xf>
    <xf numFmtId="43" fontId="17" fillId="2" borderId="35" xfId="1" applyFont="1" applyFill="1" applyBorder="1" applyAlignment="1">
      <alignment horizontal="right"/>
    </xf>
    <xf numFmtId="0" fontId="14" fillId="0" borderId="29" xfId="0" applyFont="1" applyBorder="1" applyAlignment="1">
      <alignment horizontal="center"/>
    </xf>
    <xf numFmtId="0" fontId="14" fillId="0" borderId="29" xfId="0" applyFont="1" applyBorder="1" applyAlignment="1"/>
    <xf numFmtId="43" fontId="15" fillId="0" borderId="30" xfId="1" applyFont="1" applyBorder="1" applyAlignment="1">
      <alignment horizontal="right"/>
    </xf>
    <xf numFmtId="43" fontId="15" fillId="0" borderId="31" xfId="1" applyFont="1" applyBorder="1" applyAlignment="1">
      <alignment horizontal="right"/>
    </xf>
    <xf numFmtId="43" fontId="17" fillId="0" borderId="32" xfId="1" applyFont="1" applyBorder="1" applyAlignment="1">
      <alignment horizontal="right"/>
    </xf>
    <xf numFmtId="43" fontId="17" fillId="0" borderId="31" xfId="1" applyFont="1" applyBorder="1" applyAlignment="1">
      <alignment horizontal="right"/>
    </xf>
    <xf numFmtId="43" fontId="17" fillId="0" borderId="33" xfId="1" applyFont="1" applyFill="1" applyBorder="1" applyAlignment="1">
      <alignment horizontal="right"/>
    </xf>
    <xf numFmtId="43" fontId="15" fillId="2" borderId="33" xfId="1" applyFont="1" applyFill="1" applyBorder="1" applyAlignment="1">
      <alignment horizontal="right"/>
    </xf>
    <xf numFmtId="43" fontId="17" fillId="0" borderId="34" xfId="1" applyFont="1" applyBorder="1" applyAlignment="1">
      <alignment horizontal="right"/>
    </xf>
    <xf numFmtId="0" fontId="14" fillId="0" borderId="36" xfId="0" applyFont="1" applyBorder="1" applyAlignment="1">
      <alignment horizontal="center" vertical="top"/>
    </xf>
    <xf numFmtId="0" fontId="14" fillId="2" borderId="32" xfId="0" applyFont="1" applyFill="1" applyBorder="1" applyAlignment="1">
      <alignment vertical="top"/>
    </xf>
    <xf numFmtId="43" fontId="15" fillId="0" borderId="37" xfId="1" applyFont="1" applyFill="1" applyBorder="1" applyAlignment="1">
      <alignment horizontal="right"/>
    </xf>
    <xf numFmtId="43" fontId="15" fillId="0" borderId="38" xfId="1" applyFont="1" applyFill="1" applyBorder="1" applyAlignment="1">
      <alignment horizontal="right"/>
    </xf>
    <xf numFmtId="43" fontId="17" fillId="0" borderId="39" xfId="1" applyFont="1" applyFill="1" applyBorder="1" applyAlignment="1">
      <alignment horizontal="right"/>
    </xf>
    <xf numFmtId="43" fontId="15" fillId="0" borderId="40" xfId="1" applyFont="1" applyFill="1" applyBorder="1" applyAlignment="1">
      <alignment horizontal="right"/>
    </xf>
    <xf numFmtId="43" fontId="17" fillId="0" borderId="38" xfId="1" applyFont="1" applyFill="1" applyBorder="1" applyAlignment="1">
      <alignment horizontal="right"/>
    </xf>
    <xf numFmtId="43" fontId="17" fillId="0" borderId="40" xfId="1" applyFont="1" applyFill="1" applyBorder="1" applyAlignment="1">
      <alignment horizontal="right"/>
    </xf>
    <xf numFmtId="43" fontId="17" fillId="0" borderId="41" xfId="1" applyFont="1" applyFill="1" applyBorder="1" applyAlignment="1">
      <alignment horizontal="right"/>
    </xf>
    <xf numFmtId="0" fontId="14" fillId="0" borderId="7" xfId="0" applyFont="1" applyBorder="1" applyAlignment="1">
      <alignment horizontal="center" vertical="top"/>
    </xf>
    <xf numFmtId="0" fontId="15" fillId="0" borderId="23" xfId="0" applyFont="1" applyBorder="1" applyAlignment="1">
      <alignment vertical="top" wrapText="1"/>
    </xf>
    <xf numFmtId="43" fontId="15" fillId="0" borderId="42" xfId="1" applyFont="1" applyBorder="1" applyAlignment="1">
      <alignment horizontal="right"/>
    </xf>
    <xf numFmtId="43" fontId="15" fillId="0" borderId="0" xfId="1" applyFont="1" applyFill="1" applyBorder="1" applyAlignment="1">
      <alignment horizontal="right" vertical="top" wrapText="1"/>
    </xf>
    <xf numFmtId="43" fontId="17" fillId="0" borderId="43" xfId="1" applyFont="1" applyBorder="1" applyAlignment="1">
      <alignment horizontal="right"/>
    </xf>
    <xf numFmtId="43" fontId="15" fillId="0" borderId="35" xfId="1" applyFont="1" applyFill="1" applyBorder="1" applyAlignment="1">
      <alignment horizontal="right" vertical="top" wrapText="1"/>
    </xf>
    <xf numFmtId="43" fontId="15" fillId="0" borderId="44" xfId="1" applyFont="1" applyBorder="1" applyAlignment="1">
      <alignment horizontal="right"/>
    </xf>
    <xf numFmtId="43" fontId="17" fillId="0" borderId="44" xfId="1" applyFont="1" applyBorder="1" applyAlignment="1">
      <alignment horizontal="right"/>
    </xf>
    <xf numFmtId="43" fontId="17" fillId="0" borderId="35" xfId="1" applyFont="1" applyFill="1" applyBorder="1" applyAlignment="1">
      <alignment horizontal="right" vertical="top" wrapText="1"/>
    </xf>
    <xf numFmtId="43" fontId="17" fillId="0" borderId="45" xfId="1" applyFont="1" applyBorder="1" applyAlignment="1">
      <alignment horizontal="right"/>
    </xf>
    <xf numFmtId="0" fontId="14" fillId="0" borderId="7" xfId="0" applyFont="1" applyBorder="1" applyAlignment="1">
      <alignment horizontal="center"/>
    </xf>
    <xf numFmtId="0" fontId="14" fillId="0" borderId="23" xfId="0" applyFont="1" applyBorder="1" applyAlignment="1">
      <alignment vertical="top" wrapText="1"/>
    </xf>
    <xf numFmtId="43" fontId="15" fillId="0" borderId="24" xfId="1" applyFont="1" applyBorder="1" applyAlignment="1">
      <alignment horizontal="right"/>
    </xf>
    <xf numFmtId="43" fontId="15" fillId="0" borderId="0" xfId="1" applyFont="1" applyBorder="1" applyAlignment="1">
      <alignment horizontal="right"/>
    </xf>
    <xf numFmtId="43" fontId="17" fillId="0" borderId="23" xfId="1" applyFont="1" applyBorder="1" applyAlignment="1">
      <alignment horizontal="right"/>
    </xf>
    <xf numFmtId="43" fontId="17" fillId="0" borderId="0" xfId="1" applyFont="1" applyBorder="1" applyAlignment="1">
      <alignment horizontal="right"/>
    </xf>
    <xf numFmtId="43" fontId="17" fillId="0" borderId="35" xfId="1" applyFont="1" applyBorder="1" applyAlignment="1">
      <alignment horizontal="right"/>
    </xf>
    <xf numFmtId="43" fontId="15" fillId="0" borderId="35" xfId="1" applyFont="1" applyBorder="1" applyAlignment="1">
      <alignment horizontal="right"/>
    </xf>
    <xf numFmtId="43" fontId="17" fillId="0" borderId="28" xfId="1" applyFont="1" applyBorder="1" applyAlignment="1">
      <alignment horizontal="right"/>
    </xf>
    <xf numFmtId="0" fontId="14" fillId="0" borderId="23" xfId="0" applyFont="1" applyBorder="1"/>
    <xf numFmtId="0" fontId="14" fillId="0" borderId="23" xfId="0" applyFont="1" applyBorder="1" applyAlignment="1">
      <alignment vertical="center" wrapText="1"/>
    </xf>
    <xf numFmtId="43" fontId="15" fillId="0" borderId="24" xfId="1" applyFont="1" applyBorder="1" applyAlignment="1">
      <alignment horizontal="right" vertical="center"/>
    </xf>
    <xf numFmtId="43" fontId="15" fillId="0" borderId="0" xfId="1" applyFont="1" applyBorder="1" applyAlignment="1">
      <alignment horizontal="right" vertical="center"/>
    </xf>
    <xf numFmtId="43" fontId="17" fillId="0" borderId="23" xfId="1" applyFont="1" applyBorder="1" applyAlignment="1">
      <alignment horizontal="right" vertical="center"/>
    </xf>
    <xf numFmtId="43" fontId="17" fillId="0" borderId="0" xfId="1" applyFont="1" applyBorder="1" applyAlignment="1">
      <alignment horizontal="right" vertical="center"/>
    </xf>
    <xf numFmtId="43" fontId="17" fillId="0" borderId="35" xfId="1" applyFont="1" applyBorder="1" applyAlignment="1">
      <alignment horizontal="right" vertical="center"/>
    </xf>
    <xf numFmtId="43" fontId="15" fillId="0" borderId="35" xfId="1" applyFont="1" applyBorder="1" applyAlignment="1">
      <alignment horizontal="right" vertical="center"/>
    </xf>
    <xf numFmtId="43" fontId="17" fillId="0" borderId="28" xfId="1" applyFont="1" applyBorder="1" applyAlignment="1">
      <alignment horizontal="right" vertical="center"/>
    </xf>
    <xf numFmtId="2" fontId="14" fillId="0" borderId="46" xfId="0" applyNumberFormat="1" applyFont="1" applyBorder="1"/>
    <xf numFmtId="43" fontId="17" fillId="0" borderId="33" xfId="1" applyFont="1" applyBorder="1" applyAlignment="1">
      <alignment horizontal="right"/>
    </xf>
    <xf numFmtId="43" fontId="15" fillId="0" borderId="33" xfId="1" applyFont="1" applyBorder="1" applyAlignment="1">
      <alignment horizontal="right"/>
    </xf>
    <xf numFmtId="0" fontId="19" fillId="0" borderId="0" xfId="0" applyFont="1"/>
    <xf numFmtId="43" fontId="15" fillId="0" borderId="24" xfId="1" applyFont="1" applyFill="1" applyBorder="1" applyAlignment="1">
      <alignment horizontal="right" wrapText="1"/>
    </xf>
    <xf numFmtId="43" fontId="15" fillId="0" borderId="0" xfId="1" applyFont="1" applyFill="1" applyBorder="1" applyAlignment="1">
      <alignment horizontal="right" wrapText="1"/>
    </xf>
    <xf numFmtId="43" fontId="17" fillId="0" borderId="23" xfId="1" applyFont="1" applyFill="1" applyBorder="1" applyAlignment="1">
      <alignment horizontal="right" wrapText="1"/>
    </xf>
    <xf numFmtId="43" fontId="15" fillId="0" borderId="35" xfId="1" applyFont="1" applyFill="1" applyBorder="1" applyAlignment="1">
      <alignment horizontal="right" wrapText="1"/>
    </xf>
    <xf numFmtId="43" fontId="17" fillId="0" borderId="0" xfId="1" applyFont="1" applyFill="1" applyBorder="1" applyAlignment="1">
      <alignment horizontal="right" wrapText="1"/>
    </xf>
    <xf numFmtId="43" fontId="17" fillId="0" borderId="35" xfId="1" applyFont="1" applyFill="1" applyBorder="1" applyAlignment="1">
      <alignment horizontal="right" wrapText="1"/>
    </xf>
    <xf numFmtId="43" fontId="17" fillId="0" borderId="28" xfId="1" applyFont="1" applyFill="1" applyBorder="1" applyAlignment="1">
      <alignment horizontal="right" wrapText="1"/>
    </xf>
    <xf numFmtId="0" fontId="14" fillId="0" borderId="23" xfId="0" applyFont="1" applyBorder="1" applyAlignment="1">
      <alignment horizontal="left" vertical="top" wrapText="1"/>
    </xf>
    <xf numFmtId="43" fontId="15" fillId="0" borderId="30" xfId="1" applyFont="1" applyFill="1" applyBorder="1" applyAlignment="1">
      <alignment horizontal="right" vertical="top" wrapText="1"/>
    </xf>
    <xf numFmtId="43" fontId="15" fillId="0" borderId="31" xfId="1" applyFont="1" applyFill="1" applyBorder="1" applyAlignment="1">
      <alignment horizontal="right" vertical="top" wrapText="1"/>
    </xf>
    <xf numFmtId="43" fontId="17" fillId="0" borderId="32" xfId="1" applyFont="1" applyFill="1" applyBorder="1" applyAlignment="1">
      <alignment horizontal="right" vertical="top" wrapText="1"/>
    </xf>
    <xf numFmtId="43" fontId="17" fillId="0" borderId="33" xfId="1" applyFont="1" applyFill="1" applyBorder="1" applyAlignment="1">
      <alignment horizontal="right" vertical="top" wrapText="1"/>
    </xf>
    <xf numFmtId="43" fontId="15" fillId="0" borderId="33" xfId="1" applyFont="1" applyFill="1" applyBorder="1" applyAlignment="1">
      <alignment horizontal="right" vertical="top" wrapText="1"/>
    </xf>
    <xf numFmtId="43" fontId="17" fillId="0" borderId="31" xfId="1" applyFont="1" applyFill="1" applyBorder="1" applyAlignment="1">
      <alignment horizontal="right" vertical="top" wrapText="1"/>
    </xf>
    <xf numFmtId="43" fontId="17" fillId="0" borderId="34" xfId="1" applyFont="1" applyFill="1" applyBorder="1" applyAlignment="1">
      <alignment horizontal="right" vertical="top" wrapText="1"/>
    </xf>
    <xf numFmtId="43" fontId="15" fillId="0" borderId="24" xfId="1" applyFont="1" applyFill="1" applyBorder="1" applyAlignment="1">
      <alignment horizontal="right" vertical="top" wrapText="1"/>
    </xf>
    <xf numFmtId="43" fontId="17" fillId="0" borderId="23" xfId="1" applyFont="1" applyFill="1" applyBorder="1" applyAlignment="1">
      <alignment horizontal="right" vertical="top" wrapText="1"/>
    </xf>
    <xf numFmtId="43" fontId="17" fillId="0" borderId="0" xfId="1" applyFont="1" applyFill="1" applyBorder="1" applyAlignment="1">
      <alignment horizontal="right" vertical="top" wrapText="1"/>
    </xf>
    <xf numFmtId="43" fontId="17" fillId="0" borderId="28" xfId="1" applyFont="1" applyFill="1" applyBorder="1" applyAlignment="1">
      <alignment horizontal="right" vertical="top" wrapText="1"/>
    </xf>
    <xf numFmtId="43" fontId="15" fillId="0" borderId="30" xfId="1" applyFont="1" applyBorder="1" applyAlignment="1">
      <alignment horizontal="right" vertical="top"/>
    </xf>
    <xf numFmtId="43" fontId="15" fillId="0" borderId="31" xfId="1" applyFont="1" applyBorder="1" applyAlignment="1">
      <alignment horizontal="right" vertical="top"/>
    </xf>
    <xf numFmtId="43" fontId="17" fillId="0" borderId="32" xfId="1" applyFont="1" applyBorder="1" applyAlignment="1">
      <alignment horizontal="right" vertical="top"/>
    </xf>
    <xf numFmtId="43" fontId="17" fillId="0" borderId="33" xfId="1" applyFont="1" applyFill="1" applyBorder="1" applyAlignment="1">
      <alignment horizontal="right" vertical="top"/>
    </xf>
    <xf numFmtId="43" fontId="15" fillId="0" borderId="33" xfId="1" applyFont="1" applyBorder="1" applyAlignment="1">
      <alignment horizontal="right" vertical="top"/>
    </xf>
    <xf numFmtId="43" fontId="17" fillId="0" borderId="31" xfId="1" applyFont="1" applyBorder="1" applyAlignment="1">
      <alignment horizontal="right" vertical="top"/>
    </xf>
    <xf numFmtId="43" fontId="17" fillId="0" borderId="33" xfId="1" applyFont="1" applyBorder="1" applyAlignment="1">
      <alignment horizontal="right" vertical="top"/>
    </xf>
    <xf numFmtId="43" fontId="17" fillId="0" borderId="34" xfId="1" applyFont="1" applyBorder="1" applyAlignment="1">
      <alignment horizontal="right" vertical="top"/>
    </xf>
    <xf numFmtId="0" fontId="14" fillId="0" borderId="23" xfId="0" applyFont="1" applyBorder="1" applyAlignment="1">
      <alignment vertical="top"/>
    </xf>
    <xf numFmtId="43" fontId="15" fillId="0" borderId="24" xfId="1" applyFont="1" applyBorder="1" applyAlignment="1">
      <alignment horizontal="right" vertical="top"/>
    </xf>
    <xf numFmtId="43" fontId="15" fillId="0" borderId="0" xfId="1" applyFont="1" applyBorder="1" applyAlignment="1">
      <alignment horizontal="right" vertical="top"/>
    </xf>
    <xf numFmtId="43" fontId="17" fillId="0" borderId="23" xfId="1" applyFont="1" applyBorder="1" applyAlignment="1">
      <alignment horizontal="right" vertical="top"/>
    </xf>
    <xf numFmtId="43" fontId="17" fillId="0" borderId="0" xfId="1" applyFont="1" applyBorder="1" applyAlignment="1">
      <alignment horizontal="right" vertical="top"/>
    </xf>
    <xf numFmtId="43" fontId="17" fillId="0" borderId="35" xfId="1" applyFont="1" applyBorder="1" applyAlignment="1">
      <alignment horizontal="right" vertical="top"/>
    </xf>
    <xf numFmtId="43" fontId="17" fillId="0" borderId="28" xfId="1" applyFont="1" applyBorder="1" applyAlignment="1">
      <alignment horizontal="right" vertical="top"/>
    </xf>
    <xf numFmtId="43" fontId="15" fillId="0" borderId="37" xfId="1" applyFont="1" applyFill="1" applyBorder="1" applyAlignment="1">
      <alignment horizontal="right" vertical="top" wrapText="1"/>
    </xf>
    <xf numFmtId="43" fontId="15" fillId="0" borderId="38" xfId="1" applyFont="1" applyFill="1" applyBorder="1" applyAlignment="1">
      <alignment horizontal="right" vertical="top" wrapText="1"/>
    </xf>
    <xf numFmtId="43" fontId="17" fillId="0" borderId="39" xfId="1" applyFont="1" applyFill="1" applyBorder="1" applyAlignment="1">
      <alignment horizontal="right" vertical="top" wrapText="1"/>
    </xf>
    <xf numFmtId="43" fontId="15" fillId="0" borderId="40" xfId="1" applyFont="1" applyFill="1" applyBorder="1" applyAlignment="1">
      <alignment horizontal="right" vertical="top" wrapText="1"/>
    </xf>
    <xf numFmtId="43" fontId="17" fillId="0" borderId="38" xfId="1" applyFont="1" applyFill="1" applyBorder="1" applyAlignment="1">
      <alignment horizontal="right" vertical="top" wrapText="1"/>
    </xf>
    <xf numFmtId="43" fontId="17" fillId="0" borderId="40" xfId="1" applyFont="1" applyFill="1" applyBorder="1" applyAlignment="1">
      <alignment horizontal="right" vertical="top" wrapText="1"/>
    </xf>
    <xf numFmtId="43" fontId="17" fillId="0" borderId="41" xfId="1" applyFont="1" applyFill="1" applyBorder="1" applyAlignment="1">
      <alignment horizontal="right" vertical="top" wrapText="1"/>
    </xf>
    <xf numFmtId="0" fontId="4" fillId="0" borderId="0" xfId="0" applyFont="1" applyAlignment="1"/>
    <xf numFmtId="43" fontId="15" fillId="0" borderId="24" xfId="1" applyFont="1" applyFill="1" applyBorder="1" applyAlignment="1">
      <alignment horizontal="right" vertical="top"/>
    </xf>
    <xf numFmtId="43" fontId="15" fillId="0" borderId="0" xfId="1" applyFont="1" applyFill="1" applyBorder="1" applyAlignment="1">
      <alignment horizontal="right" vertical="top"/>
    </xf>
    <xf numFmtId="43" fontId="17" fillId="0" borderId="23" xfId="1" applyFont="1" applyFill="1" applyBorder="1" applyAlignment="1">
      <alignment horizontal="right" vertical="top"/>
    </xf>
    <xf numFmtId="43" fontId="17" fillId="0" borderId="44" xfId="1" applyFont="1" applyBorder="1" applyAlignment="1">
      <alignment horizontal="right" vertical="top"/>
    </xf>
    <xf numFmtId="43" fontId="15" fillId="0" borderId="35" xfId="1" applyFont="1" applyBorder="1" applyAlignment="1">
      <alignment horizontal="right" vertical="top"/>
    </xf>
    <xf numFmtId="43" fontId="17" fillId="0" borderId="0" xfId="1" applyFont="1" applyFill="1" applyBorder="1" applyAlignment="1">
      <alignment horizontal="right" vertical="top"/>
    </xf>
    <xf numFmtId="43" fontId="17" fillId="0" borderId="28" xfId="1" applyFont="1" applyFill="1" applyBorder="1" applyAlignment="1">
      <alignment horizontal="right" vertical="top"/>
    </xf>
    <xf numFmtId="43" fontId="19" fillId="0" borderId="0" xfId="0" applyNumberFormat="1" applyFont="1"/>
    <xf numFmtId="39" fontId="17" fillId="0" borderId="24" xfId="0" applyNumberFormat="1" applyFont="1" applyFill="1" applyBorder="1" applyAlignment="1">
      <alignment horizontal="right"/>
    </xf>
    <xf numFmtId="39" fontId="17" fillId="0" borderId="0" xfId="0" applyNumberFormat="1" applyFont="1" applyFill="1" applyBorder="1" applyAlignment="1">
      <alignment horizontal="right"/>
    </xf>
    <xf numFmtId="39" fontId="17" fillId="0" borderId="23" xfId="0" applyNumberFormat="1" applyFont="1" applyBorder="1" applyAlignment="1">
      <alignment horizontal="right"/>
    </xf>
    <xf numFmtId="39" fontId="17" fillId="0" borderId="0" xfId="0" applyNumberFormat="1" applyFont="1" applyBorder="1" applyAlignment="1">
      <alignment horizontal="right"/>
    </xf>
    <xf numFmtId="39" fontId="17" fillId="0" borderId="35" xfId="0" applyNumberFormat="1" applyFont="1" applyBorder="1" applyAlignment="1">
      <alignment horizontal="right"/>
    </xf>
    <xf numFmtId="39" fontId="17" fillId="0" borderId="0" xfId="1" applyNumberFormat="1" applyFont="1" applyBorder="1" applyAlignment="1">
      <alignment horizontal="right"/>
    </xf>
    <xf numFmtId="39" fontId="17" fillId="0" borderId="35" xfId="1" applyNumberFormat="1" applyFont="1" applyBorder="1" applyAlignment="1">
      <alignment horizontal="right"/>
    </xf>
    <xf numFmtId="39" fontId="17" fillId="0" borderId="28" xfId="1" applyNumberFormat="1" applyFont="1" applyBorder="1" applyAlignment="1">
      <alignment horizontal="right"/>
    </xf>
    <xf numFmtId="0" fontId="14" fillId="0" borderId="32" xfId="0" applyFont="1" applyBorder="1" applyAlignment="1">
      <alignment vertical="top" wrapText="1"/>
    </xf>
    <xf numFmtId="39" fontId="15" fillId="0" borderId="30" xfId="0" applyNumberFormat="1" applyFont="1" applyFill="1" applyBorder="1" applyAlignment="1">
      <alignment horizontal="right"/>
    </xf>
    <xf numFmtId="39" fontId="20" fillId="0" borderId="33" xfId="0" applyNumberFormat="1" applyFont="1" applyFill="1" applyBorder="1" applyAlignment="1">
      <alignment horizontal="center"/>
    </xf>
    <xf numFmtId="39" fontId="17" fillId="0" borderId="32" xfId="0" applyNumberFormat="1" applyFont="1" applyBorder="1" applyAlignment="1">
      <alignment horizontal="right"/>
    </xf>
    <xf numFmtId="39" fontId="17" fillId="0" borderId="31" xfId="0" applyNumberFormat="1" applyFont="1" applyBorder="1" applyAlignment="1">
      <alignment horizontal="right"/>
    </xf>
    <xf numFmtId="39" fontId="15" fillId="0" borderId="31" xfId="0" applyNumberFormat="1" applyFont="1" applyBorder="1" applyAlignment="1">
      <alignment horizontal="right"/>
    </xf>
    <xf numFmtId="39" fontId="17" fillId="0" borderId="33" xfId="1" applyNumberFormat="1" applyFont="1" applyBorder="1" applyAlignment="1">
      <alignment horizontal="right"/>
    </xf>
    <xf numFmtId="39" fontId="17" fillId="0" borderId="34" xfId="0" applyNumberFormat="1" applyFont="1" applyBorder="1" applyAlignment="1">
      <alignment horizontal="right"/>
    </xf>
    <xf numFmtId="4" fontId="17" fillId="0" borderId="42" xfId="0" applyNumberFormat="1" applyFont="1" applyFill="1" applyBorder="1" applyAlignment="1">
      <alignment vertical="top"/>
    </xf>
    <xf numFmtId="4" fontId="17" fillId="0" borderId="47" xfId="0" applyNumberFormat="1" applyFont="1" applyFill="1" applyBorder="1" applyAlignment="1">
      <alignment vertical="top"/>
    </xf>
    <xf numFmtId="4" fontId="17" fillId="0" borderId="43" xfId="0" applyNumberFormat="1" applyFont="1" applyBorder="1" applyAlignment="1">
      <alignment vertical="top"/>
    </xf>
    <xf numFmtId="4" fontId="17" fillId="0" borderId="47" xfId="0" applyNumberFormat="1" applyFont="1" applyBorder="1" applyAlignment="1">
      <alignment vertical="top"/>
    </xf>
    <xf numFmtId="4" fontId="17" fillId="0" borderId="44" xfId="0" applyNumberFormat="1" applyFont="1" applyBorder="1" applyAlignment="1">
      <alignment vertical="top"/>
    </xf>
    <xf numFmtId="4" fontId="17" fillId="0" borderId="44" xfId="1" applyNumberFormat="1" applyFont="1" applyBorder="1" applyAlignment="1"/>
    <xf numFmtId="4" fontId="17" fillId="0" borderId="47" xfId="1" applyNumberFormat="1" applyFont="1" applyBorder="1" applyAlignment="1"/>
    <xf numFmtId="4" fontId="17" fillId="0" borderId="45" xfId="1" applyNumberFormat="1" applyFont="1" applyBorder="1" applyAlignment="1"/>
    <xf numFmtId="0" fontId="13" fillId="0" borderId="48" xfId="0" applyFont="1" applyBorder="1" applyAlignment="1">
      <alignment horizontal="center" vertical="top"/>
    </xf>
    <xf numFmtId="0" fontId="14" fillId="0" borderId="49" xfId="0" applyFont="1" applyBorder="1" applyAlignment="1">
      <alignment horizontal="left" vertical="center" wrapText="1"/>
    </xf>
    <xf numFmtId="4" fontId="17" fillId="0" borderId="24" xfId="0" applyNumberFormat="1" applyFont="1" applyFill="1" applyBorder="1" applyAlignment="1">
      <alignment vertical="top"/>
    </xf>
    <xf numFmtId="4" fontId="17" fillId="0" borderId="35" xfId="0" applyNumberFormat="1" applyFont="1" applyFill="1" applyBorder="1" applyAlignment="1">
      <alignment vertical="top"/>
    </xf>
    <xf numFmtId="4" fontId="17" fillId="0" borderId="23" xfId="0" applyNumberFormat="1" applyFont="1" applyBorder="1" applyAlignment="1">
      <alignment vertical="top"/>
    </xf>
    <xf numFmtId="4" fontId="17" fillId="0" borderId="35" xfId="0" applyNumberFormat="1" applyFont="1" applyBorder="1" applyAlignment="1">
      <alignment vertical="top"/>
    </xf>
    <xf numFmtId="4" fontId="17" fillId="0" borderId="0" xfId="0" applyNumberFormat="1" applyFont="1" applyBorder="1" applyAlignment="1">
      <alignment vertical="top"/>
    </xf>
    <xf numFmtId="4" fontId="17" fillId="0" borderId="0" xfId="1" applyNumberFormat="1" applyFont="1" applyBorder="1" applyAlignment="1"/>
    <xf numFmtId="4" fontId="17" fillId="0" borderId="35" xfId="1" applyNumberFormat="1" applyFont="1" applyBorder="1" applyAlignment="1"/>
    <xf numFmtId="4" fontId="17" fillId="0" borderId="28" xfId="1" applyNumberFormat="1" applyFont="1" applyBorder="1" applyAlignment="1"/>
    <xf numFmtId="0" fontId="13" fillId="0" borderId="7" xfId="0" applyFont="1" applyBorder="1" applyAlignment="1">
      <alignment horizontal="center"/>
    </xf>
    <xf numFmtId="4" fontId="15" fillId="0" borderId="24" xfId="0" applyNumberFormat="1" applyFont="1" applyFill="1" applyBorder="1" applyAlignment="1"/>
    <xf numFmtId="4" fontId="15" fillId="0" borderId="35" xfId="0" applyNumberFormat="1" applyFont="1" applyFill="1" applyBorder="1" applyAlignment="1"/>
    <xf numFmtId="4" fontId="15" fillId="0" borderId="23" xfId="0" applyNumberFormat="1" applyFont="1" applyBorder="1" applyAlignment="1"/>
    <xf numFmtId="4" fontId="15" fillId="0" borderId="35" xfId="0" applyNumberFormat="1" applyFont="1" applyBorder="1" applyAlignment="1"/>
    <xf numFmtId="4" fontId="17" fillId="0" borderId="0" xfId="0" applyNumberFormat="1" applyFont="1" applyBorder="1" applyAlignment="1"/>
    <xf numFmtId="4" fontId="17" fillId="0" borderId="35" xfId="0" applyNumberFormat="1" applyFont="1" applyBorder="1" applyAlignment="1"/>
    <xf numFmtId="4" fontId="17" fillId="0" borderId="28" xfId="0" applyNumberFormat="1" applyFont="1" applyBorder="1" applyAlignment="1"/>
    <xf numFmtId="0" fontId="14" fillId="0" borderId="23" xfId="0" quotePrefix="1" applyFont="1" applyBorder="1" applyAlignment="1">
      <alignment horizontal="left" indent="2"/>
    </xf>
    <xf numFmtId="3" fontId="15" fillId="0" borderId="24" xfId="0" quotePrefix="1" applyNumberFormat="1" applyFont="1" applyFill="1" applyBorder="1" applyAlignment="1">
      <alignment horizontal="right"/>
    </xf>
    <xf numFmtId="3" fontId="15" fillId="0" borderId="35" xfId="0" quotePrefix="1" applyNumberFormat="1" applyFont="1" applyFill="1" applyBorder="1" applyAlignment="1">
      <alignment horizontal="right"/>
    </xf>
    <xf numFmtId="3" fontId="17" fillId="0" borderId="23" xfId="3" applyNumberFormat="1" applyFont="1" applyBorder="1" applyAlignment="1">
      <alignment horizontal="right"/>
    </xf>
    <xf numFmtId="3" fontId="17" fillId="0" borderId="35" xfId="3" applyNumberFormat="1" applyFont="1" applyBorder="1" applyAlignment="1">
      <alignment horizontal="right"/>
    </xf>
    <xf numFmtId="3" fontId="17" fillId="0" borderId="0" xfId="0" quotePrefix="1" applyNumberFormat="1" applyFont="1" applyBorder="1" applyAlignment="1">
      <alignment horizontal="right"/>
    </xf>
    <xf numFmtId="3" fontId="17" fillId="0" borderId="35" xfId="0" quotePrefix="1" applyNumberFormat="1" applyFont="1" applyBorder="1" applyAlignment="1">
      <alignment horizontal="right"/>
    </xf>
    <xf numFmtId="3" fontId="15" fillId="0" borderId="0" xfId="0" quotePrefix="1" applyNumberFormat="1" applyFont="1" applyBorder="1" applyAlignment="1">
      <alignment horizontal="right"/>
    </xf>
    <xf numFmtId="3" fontId="15" fillId="0" borderId="35" xfId="0" quotePrefix="1" applyNumberFormat="1" applyFont="1" applyBorder="1" applyAlignment="1">
      <alignment horizontal="right"/>
    </xf>
    <xf numFmtId="3" fontId="17" fillId="0" borderId="35" xfId="0" quotePrefix="1" applyNumberFormat="1" applyFont="1" applyBorder="1" applyAlignment="1"/>
    <xf numFmtId="3" fontId="17" fillId="0" borderId="28" xfId="3" applyNumberFormat="1" applyFont="1" applyBorder="1" applyAlignment="1"/>
    <xf numFmtId="0" fontId="13" fillId="0" borderId="12" xfId="0" applyFont="1" applyBorder="1" applyAlignment="1">
      <alignment horizontal="center"/>
    </xf>
    <xf numFmtId="0" fontId="14" fillId="0" borderId="13" xfId="0" quotePrefix="1" applyFont="1" applyBorder="1" applyAlignment="1">
      <alignment horizontal="left" indent="2"/>
    </xf>
    <xf numFmtId="10" fontId="15" fillId="0" borderId="19" xfId="0" applyNumberFormat="1" applyFont="1" applyFill="1" applyBorder="1" applyAlignment="1">
      <alignment horizontal="right"/>
    </xf>
    <xf numFmtId="10" fontId="15" fillId="0" borderId="20" xfId="0" applyNumberFormat="1" applyFont="1" applyFill="1" applyBorder="1" applyAlignment="1">
      <alignment horizontal="right"/>
    </xf>
    <xf numFmtId="10" fontId="17" fillId="0" borderId="13" xfId="0" applyNumberFormat="1" applyFont="1" applyBorder="1" applyAlignment="1">
      <alignment horizontal="right"/>
    </xf>
    <xf numFmtId="10" fontId="17" fillId="0" borderId="20" xfId="0" applyNumberFormat="1" applyFont="1" applyBorder="1" applyAlignment="1">
      <alignment horizontal="right"/>
    </xf>
    <xf numFmtId="10" fontId="17" fillId="0" borderId="21" xfId="0" applyNumberFormat="1" applyFont="1" applyBorder="1" applyAlignment="1">
      <alignment horizontal="right"/>
    </xf>
    <xf numFmtId="10" fontId="15" fillId="0" borderId="21" xfId="0" applyNumberFormat="1" applyFont="1" applyBorder="1" applyAlignment="1">
      <alignment horizontal="right"/>
    </xf>
    <xf numFmtId="10" fontId="15" fillId="0" borderId="20" xfId="0" applyNumberFormat="1" applyFont="1" applyBorder="1" applyAlignment="1">
      <alignment horizontal="right"/>
    </xf>
    <xf numFmtId="10" fontId="17" fillId="0" borderId="20" xfId="0" applyNumberFormat="1" applyFont="1" applyBorder="1" applyAlignment="1"/>
    <xf numFmtId="10" fontId="17" fillId="0" borderId="22" xfId="0" applyNumberFormat="1" applyFont="1" applyBorder="1" applyAlignment="1"/>
    <xf numFmtId="0" fontId="13" fillId="0" borderId="50" xfId="0" applyFont="1" applyBorder="1" applyAlignment="1">
      <alignment horizontal="center" vertical="center"/>
    </xf>
    <xf numFmtId="0" fontId="14" fillId="0" borderId="25" xfId="0" applyFont="1" applyBorder="1" applyAlignment="1">
      <alignment vertical="center" wrapText="1"/>
    </xf>
    <xf numFmtId="2" fontId="15" fillId="0" borderId="24" xfId="0" applyNumberFormat="1" applyFont="1" applyFill="1" applyBorder="1" applyAlignment="1">
      <alignment horizontal="right"/>
    </xf>
    <xf numFmtId="2" fontId="15" fillId="0" borderId="35" xfId="0" applyNumberFormat="1" applyFont="1" applyFill="1" applyBorder="1" applyAlignment="1">
      <alignment horizontal="right"/>
    </xf>
    <xf numFmtId="2" fontId="17" fillId="0" borderId="25" xfId="0" applyNumberFormat="1" applyFont="1" applyBorder="1" applyAlignment="1">
      <alignment horizontal="right"/>
    </xf>
    <xf numFmtId="2" fontId="17" fillId="0" borderId="35" xfId="0" applyNumberFormat="1" applyFont="1" applyBorder="1" applyAlignment="1">
      <alignment horizontal="right"/>
    </xf>
    <xf numFmtId="2" fontId="17" fillId="0" borderId="0" xfId="0" applyNumberFormat="1" applyFont="1" applyBorder="1" applyAlignment="1">
      <alignment horizontal="right"/>
    </xf>
    <xf numFmtId="2" fontId="15" fillId="0" borderId="26" xfId="0" applyNumberFormat="1" applyFont="1" applyBorder="1" applyAlignment="1">
      <alignment horizontal="right"/>
    </xf>
    <xf numFmtId="2" fontId="15" fillId="0" borderId="35" xfId="0" applyNumberFormat="1" applyFont="1" applyBorder="1" applyAlignment="1">
      <alignment horizontal="right"/>
    </xf>
    <xf numFmtId="2" fontId="17" fillId="0" borderId="35" xfId="0" applyNumberFormat="1" applyFont="1" applyBorder="1" applyAlignment="1"/>
    <xf numFmtId="2" fontId="15" fillId="0" borderId="51" xfId="0" applyNumberFormat="1" applyFont="1" applyBorder="1" applyAlignment="1"/>
    <xf numFmtId="0" fontId="14" fillId="0" borderId="23" xfId="0" applyFont="1" applyBorder="1" applyAlignment="1"/>
    <xf numFmtId="2" fontId="17" fillId="0" borderId="23" xfId="0" applyNumberFormat="1" applyFont="1" applyBorder="1" applyAlignment="1">
      <alignment horizontal="right"/>
    </xf>
    <xf numFmtId="2" fontId="15" fillId="0" borderId="0" xfId="0" applyNumberFormat="1" applyFont="1" applyBorder="1" applyAlignment="1">
      <alignment horizontal="right"/>
    </xf>
    <xf numFmtId="43" fontId="17" fillId="0" borderId="28" xfId="1" applyFont="1" applyBorder="1" applyAlignment="1"/>
    <xf numFmtId="0" fontId="14" fillId="0" borderId="23" xfId="0" applyFont="1" applyBorder="1" applyAlignment="1">
      <alignment horizontal="left" indent="2"/>
    </xf>
    <xf numFmtId="43" fontId="15" fillId="0" borderId="24" xfId="1" applyFont="1" applyFill="1" applyBorder="1" applyAlignment="1">
      <alignment horizontal="right"/>
    </xf>
    <xf numFmtId="43" fontId="15" fillId="0" borderId="35" xfId="1" applyFont="1" applyFill="1" applyBorder="1" applyAlignment="1">
      <alignment horizontal="right"/>
    </xf>
    <xf numFmtId="164" fontId="17" fillId="0" borderId="23" xfId="0" applyNumberFormat="1" applyFont="1" applyBorder="1" applyAlignment="1">
      <alignment horizontal="right"/>
    </xf>
    <xf numFmtId="164" fontId="17" fillId="0" borderId="35" xfId="0" applyNumberFormat="1" applyFont="1" applyBorder="1" applyAlignment="1">
      <alignment horizontal="right"/>
    </xf>
    <xf numFmtId="43" fontId="17" fillId="0" borderId="35" xfId="1" applyFont="1" applyBorder="1" applyAlignment="1"/>
    <xf numFmtId="0" fontId="14" fillId="0" borderId="23" xfId="0" applyFont="1" applyBorder="1" applyAlignment="1">
      <alignment horizontal="left" vertical="top" wrapText="1" indent="2"/>
    </xf>
    <xf numFmtId="43" fontId="17" fillId="0" borderId="23" xfId="3" applyFont="1" applyBorder="1" applyAlignment="1">
      <alignment horizontal="right"/>
    </xf>
    <xf numFmtId="43" fontId="17" fillId="0" borderId="35" xfId="3" applyFont="1" applyBorder="1" applyAlignment="1">
      <alignment horizontal="right"/>
    </xf>
    <xf numFmtId="0" fontId="14" fillId="0" borderId="23" xfId="0" applyFont="1" applyBorder="1" applyAlignment="1">
      <alignment horizontal="left" wrapText="1" indent="2"/>
    </xf>
    <xf numFmtId="43" fontId="15" fillId="0" borderId="19" xfId="1" applyFont="1" applyFill="1" applyBorder="1" applyAlignment="1">
      <alignment horizontal="right"/>
    </xf>
    <xf numFmtId="43" fontId="15" fillId="0" borderId="20" xfId="1" applyFont="1" applyFill="1" applyBorder="1" applyAlignment="1">
      <alignment horizontal="right"/>
    </xf>
    <xf numFmtId="43" fontId="17" fillId="0" borderId="13" xfId="3" applyFont="1" applyBorder="1" applyAlignment="1">
      <alignment horizontal="right"/>
    </xf>
    <xf numFmtId="43" fontId="17" fillId="0" borderId="20" xfId="3" applyFont="1" applyBorder="1" applyAlignment="1">
      <alignment horizontal="right"/>
    </xf>
    <xf numFmtId="43" fontId="17" fillId="0" borderId="21" xfId="1" applyFont="1" applyBorder="1" applyAlignment="1">
      <alignment horizontal="right"/>
    </xf>
    <xf numFmtId="43" fontId="17" fillId="0" borderId="20" xfId="1" applyFont="1" applyBorder="1" applyAlignment="1">
      <alignment horizontal="right"/>
    </xf>
    <xf numFmtId="43" fontId="15" fillId="0" borderId="21" xfId="1" applyFont="1" applyBorder="1" applyAlignment="1">
      <alignment horizontal="right"/>
    </xf>
    <xf numFmtId="43" fontId="15" fillId="0" borderId="20" xfId="1" applyFont="1" applyBorder="1" applyAlignment="1">
      <alignment horizontal="right"/>
    </xf>
    <xf numFmtId="43" fontId="17" fillId="0" borderId="20" xfId="1" applyFont="1" applyBorder="1" applyAlignment="1"/>
    <xf numFmtId="43" fontId="17" fillId="0" borderId="22" xfId="1" applyFont="1" applyBorder="1" applyAlignment="1"/>
    <xf numFmtId="0" fontId="13" fillId="0" borderId="50" xfId="0" applyFont="1" applyBorder="1" applyAlignment="1">
      <alignment horizontal="center"/>
    </xf>
    <xf numFmtId="0" fontId="14" fillId="0" borderId="25" xfId="0" applyFont="1" applyBorder="1"/>
    <xf numFmtId="2" fontId="17" fillId="0" borderId="28" xfId="0" applyNumberFormat="1" applyFont="1" applyBorder="1" applyAlignment="1"/>
    <xf numFmtId="0" fontId="17" fillId="0" borderId="23" xfId="0" applyFont="1" applyBorder="1" applyAlignment="1">
      <alignment horizontal="right"/>
    </xf>
    <xf numFmtId="0" fontId="17" fillId="0" borderId="35" xfId="0" applyFont="1" applyBorder="1" applyAlignment="1">
      <alignment horizontal="right"/>
    </xf>
    <xf numFmtId="0" fontId="17" fillId="0" borderId="28" xfId="0" applyFont="1" applyBorder="1" applyAlignment="1"/>
    <xf numFmtId="3" fontId="15" fillId="0" borderId="24" xfId="0" applyNumberFormat="1" applyFont="1" applyFill="1" applyBorder="1" applyAlignment="1">
      <alignment horizontal="right"/>
    </xf>
    <xf numFmtId="3" fontId="15" fillId="0" borderId="35" xfId="0" applyNumberFormat="1" applyFont="1" applyFill="1" applyBorder="1" applyAlignment="1">
      <alignment horizontal="right"/>
    </xf>
    <xf numFmtId="3" fontId="17" fillId="0" borderId="23" xfId="0" applyNumberFormat="1" applyFont="1" applyBorder="1" applyAlignment="1">
      <alignment horizontal="right"/>
    </xf>
    <xf numFmtId="3" fontId="17" fillId="0" borderId="35" xfId="0" applyNumberFormat="1" applyFont="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3" fontId="15" fillId="0" borderId="35" xfId="0" applyNumberFormat="1" applyFont="1" applyBorder="1" applyAlignment="1">
      <alignment horizontal="right"/>
    </xf>
    <xf numFmtId="3" fontId="17" fillId="0" borderId="35" xfId="0" applyNumberFormat="1" applyFont="1" applyBorder="1" applyAlignment="1"/>
    <xf numFmtId="3" fontId="17" fillId="0" borderId="28" xfId="0" applyNumberFormat="1" applyFont="1" applyBorder="1" applyAlignment="1"/>
    <xf numFmtId="0" fontId="14" fillId="0" borderId="23" xfId="0" applyFont="1" applyBorder="1" applyAlignment="1">
      <alignment horizontal="left" vertical="center" wrapText="1" indent="2"/>
    </xf>
    <xf numFmtId="10" fontId="15" fillId="0" borderId="24" xfId="0" applyNumberFormat="1" applyFont="1" applyFill="1" applyBorder="1" applyAlignment="1">
      <alignment horizontal="right"/>
    </xf>
    <xf numFmtId="10" fontId="15" fillId="0" borderId="35" xfId="0" applyNumberFormat="1" applyFont="1" applyFill="1" applyBorder="1" applyAlignment="1">
      <alignment horizontal="right"/>
    </xf>
    <xf numFmtId="10" fontId="17" fillId="0" borderId="23" xfId="0" applyNumberFormat="1" applyFont="1" applyBorder="1" applyAlignment="1">
      <alignment horizontal="right"/>
    </xf>
    <xf numFmtId="10" fontId="17" fillId="0" borderId="35" xfId="0" applyNumberFormat="1" applyFont="1" applyBorder="1" applyAlignment="1">
      <alignment horizontal="right"/>
    </xf>
    <xf numFmtId="10" fontId="17" fillId="0" borderId="0" xfId="0" applyNumberFormat="1" applyFont="1" applyBorder="1" applyAlignment="1">
      <alignment horizontal="right"/>
    </xf>
    <xf numFmtId="10" fontId="15" fillId="0" borderId="0" xfId="0" applyNumberFormat="1" applyFont="1" applyBorder="1" applyAlignment="1">
      <alignment horizontal="right"/>
    </xf>
    <xf numFmtId="10" fontId="15" fillId="0" borderId="35" xfId="0" applyNumberFormat="1" applyFont="1" applyBorder="1" applyAlignment="1">
      <alignment horizontal="right"/>
    </xf>
    <xf numFmtId="10" fontId="17" fillId="0" borderId="35" xfId="0" applyNumberFormat="1" applyFont="1" applyBorder="1" applyAlignment="1"/>
    <xf numFmtId="10" fontId="17" fillId="0" borderId="28" xfId="0" applyNumberFormat="1" applyFont="1" applyBorder="1" applyAlignment="1"/>
    <xf numFmtId="9" fontId="15" fillId="0" borderId="24" xfId="0" applyNumberFormat="1" applyFont="1" applyFill="1" applyBorder="1" applyAlignment="1">
      <alignment horizontal="right"/>
    </xf>
    <xf numFmtId="9" fontId="15" fillId="0" borderId="35" xfId="0" applyNumberFormat="1" applyFont="1" applyFill="1" applyBorder="1" applyAlignment="1">
      <alignment horizontal="right"/>
    </xf>
    <xf numFmtId="9" fontId="17" fillId="0" borderId="0" xfId="0" applyNumberFormat="1" applyFont="1" applyBorder="1" applyAlignment="1">
      <alignment horizontal="right"/>
    </xf>
    <xf numFmtId="9" fontId="17" fillId="0" borderId="35" xfId="0" applyNumberFormat="1" applyFont="1" applyBorder="1" applyAlignment="1">
      <alignment horizontal="right"/>
    </xf>
    <xf numFmtId="9" fontId="15" fillId="0" borderId="0" xfId="0" applyNumberFormat="1" applyFont="1" applyBorder="1" applyAlignment="1">
      <alignment horizontal="right"/>
    </xf>
    <xf numFmtId="9" fontId="15" fillId="0" borderId="35" xfId="0" applyNumberFormat="1" applyFont="1" applyBorder="1" applyAlignment="1">
      <alignment horizontal="right"/>
    </xf>
    <xf numFmtId="9" fontId="17" fillId="0" borderId="35" xfId="0" applyNumberFormat="1" applyFont="1" applyBorder="1" applyAlignment="1"/>
    <xf numFmtId="0" fontId="13" fillId="0" borderId="36" xfId="0" applyFont="1" applyBorder="1" applyAlignment="1">
      <alignment horizontal="center"/>
    </xf>
    <xf numFmtId="0" fontId="14" fillId="0" borderId="32" xfId="0" applyFont="1" applyBorder="1" applyAlignment="1">
      <alignment horizontal="left" vertical="top" wrapText="1" indent="2"/>
    </xf>
    <xf numFmtId="10" fontId="15" fillId="0" borderId="30" xfId="0" applyNumberFormat="1" applyFont="1" applyFill="1" applyBorder="1" applyAlignment="1">
      <alignment horizontal="right" vertical="center" wrapText="1"/>
    </xf>
    <xf numFmtId="10" fontId="15" fillId="0" borderId="33" xfId="0" applyNumberFormat="1" applyFont="1" applyFill="1" applyBorder="1" applyAlignment="1">
      <alignment horizontal="right" vertical="center" wrapText="1"/>
    </xf>
    <xf numFmtId="10" fontId="17" fillId="0" borderId="32" xfId="0" applyNumberFormat="1" applyFont="1" applyBorder="1" applyAlignment="1">
      <alignment horizontal="right" vertical="center"/>
    </xf>
    <xf numFmtId="10" fontId="17" fillId="0" borderId="33" xfId="0" applyNumberFormat="1" applyFont="1" applyBorder="1" applyAlignment="1">
      <alignment horizontal="right" vertical="center"/>
    </xf>
    <xf numFmtId="10" fontId="17" fillId="0" borderId="31" xfId="0" applyNumberFormat="1" applyFont="1" applyBorder="1" applyAlignment="1">
      <alignment horizontal="right" vertical="center" wrapText="1"/>
    </xf>
    <xf numFmtId="10" fontId="17" fillId="0" borderId="33" xfId="0" applyNumberFormat="1" applyFont="1" applyBorder="1" applyAlignment="1">
      <alignment horizontal="right" vertical="center" wrapText="1"/>
    </xf>
    <xf numFmtId="10" fontId="15" fillId="0" borderId="31" xfId="0" applyNumberFormat="1" applyFont="1" applyBorder="1" applyAlignment="1">
      <alignment horizontal="right" vertical="center" wrapText="1"/>
    </xf>
    <xf numFmtId="10" fontId="15" fillId="0" borderId="33" xfId="0" applyNumberFormat="1" applyFont="1" applyBorder="1" applyAlignment="1">
      <alignment horizontal="right" vertical="center" wrapText="1"/>
    </xf>
    <xf numFmtId="10" fontId="17" fillId="0" borderId="33" xfId="0" applyNumberFormat="1" applyFont="1" applyBorder="1" applyAlignment="1">
      <alignment vertical="center" wrapText="1"/>
    </xf>
    <xf numFmtId="10" fontId="17" fillId="0" borderId="34" xfId="0" applyNumberFormat="1" applyFont="1" applyBorder="1" applyAlignment="1">
      <alignment vertical="center" wrapText="1"/>
    </xf>
    <xf numFmtId="0" fontId="13" fillId="0" borderId="1" xfId="0" applyFont="1" applyBorder="1" applyAlignment="1">
      <alignment horizontal="center" vertical="top"/>
    </xf>
    <xf numFmtId="0" fontId="14" fillId="0" borderId="52" xfId="0" applyFont="1" applyBorder="1" applyAlignment="1">
      <alignment horizontal="left" vertical="top" wrapText="1" indent="2"/>
    </xf>
    <xf numFmtId="10" fontId="14" fillId="0" borderId="0" xfId="0" applyNumberFormat="1" applyFont="1" applyBorder="1" applyAlignment="1">
      <alignment horizontal="center"/>
    </xf>
    <xf numFmtId="10" fontId="21" fillId="0" borderId="0" xfId="0" applyNumberFormat="1" applyFont="1" applyBorder="1" applyAlignment="1">
      <alignment horizontal="right" vertical="top" wrapText="1"/>
    </xf>
    <xf numFmtId="10" fontId="21" fillId="0" borderId="28" xfId="0" applyNumberFormat="1" applyFont="1" applyBorder="1" applyAlignment="1">
      <alignment horizontal="right" vertical="top" wrapText="1"/>
    </xf>
    <xf numFmtId="0" fontId="13" fillId="0" borderId="46" xfId="0" applyFont="1" applyBorder="1" applyAlignment="1">
      <alignment horizontal="left" indent="2"/>
    </xf>
    <xf numFmtId="0" fontId="14" fillId="0" borderId="0" xfId="0" applyNumberFormat="1" applyFont="1" applyBorder="1" applyAlignment="1">
      <alignment horizontal="center"/>
    </xf>
    <xf numFmtId="0" fontId="13" fillId="0" borderId="53" xfId="0" applyFont="1" applyBorder="1" applyAlignment="1">
      <alignment horizontal="left" vertical="top" wrapText="1" indent="2"/>
    </xf>
    <xf numFmtId="10" fontId="14" fillId="0" borderId="31" xfId="0" applyNumberFormat="1" applyFont="1" applyBorder="1" applyAlignment="1">
      <alignment horizontal="center" vertical="center"/>
    </xf>
    <xf numFmtId="10" fontId="21" fillId="0" borderId="31" xfId="0" applyNumberFormat="1" applyFont="1" applyBorder="1" applyAlignment="1">
      <alignment horizontal="right" vertical="top" wrapText="1"/>
    </xf>
    <xf numFmtId="10" fontId="21" fillId="0" borderId="34" xfId="0" applyNumberFormat="1" applyFont="1" applyBorder="1" applyAlignment="1">
      <alignment horizontal="right" vertical="top" wrapText="1"/>
    </xf>
    <xf numFmtId="0" fontId="22" fillId="0" borderId="42" xfId="0" applyFont="1" applyBorder="1" applyAlignment="1">
      <alignment horizontal="right"/>
    </xf>
    <xf numFmtId="0" fontId="22" fillId="0" borderId="44" xfId="0" applyFont="1" applyFill="1" applyBorder="1"/>
    <xf numFmtId="2" fontId="22" fillId="0" borderId="44" xfId="0" applyNumberFormat="1" applyFont="1" applyBorder="1"/>
    <xf numFmtId="2" fontId="22" fillId="0" borderId="45" xfId="0" applyNumberFormat="1" applyFont="1" applyBorder="1"/>
    <xf numFmtId="0" fontId="23" fillId="0" borderId="0" xfId="0" applyFont="1" applyBorder="1" applyAlignment="1">
      <alignment horizontal="left"/>
    </xf>
    <xf numFmtId="0" fontId="22" fillId="0" borderId="0" xfId="0" applyFont="1" applyBorder="1" applyAlignment="1">
      <alignment horizontal="left"/>
    </xf>
    <xf numFmtId="0" fontId="22" fillId="0" borderId="28" xfId="0" applyFont="1" applyBorder="1" applyAlignment="1">
      <alignment horizontal="left"/>
    </xf>
    <xf numFmtId="0" fontId="23" fillId="0" borderId="24" xfId="0" applyFont="1" applyBorder="1" applyAlignment="1">
      <alignment horizontal="left"/>
    </xf>
    <xf numFmtId="0" fontId="14" fillId="0" borderId="24" xfId="0" applyFont="1" applyFill="1" applyBorder="1" applyAlignment="1">
      <alignment horizontal="right" vertical="top"/>
    </xf>
    <xf numFmtId="0" fontId="4" fillId="0" borderId="30" xfId="0" applyFont="1" applyBorder="1"/>
    <xf numFmtId="0" fontId="10" fillId="0" borderId="31" xfId="0" applyFont="1" applyBorder="1" applyAlignment="1">
      <alignment vertical="top"/>
    </xf>
    <xf numFmtId="165" fontId="4" fillId="0" borderId="31" xfId="0" applyNumberFormat="1" applyFont="1" applyBorder="1" applyAlignment="1"/>
    <xf numFmtId="0" fontId="4" fillId="0" borderId="31" xfId="0" applyFont="1" applyBorder="1" applyAlignment="1"/>
    <xf numFmtId="0" fontId="4" fillId="0" borderId="31" xfId="0" applyFont="1" applyBorder="1"/>
    <xf numFmtId="0" fontId="4" fillId="0" borderId="34" xfId="0" applyFont="1" applyBorder="1"/>
    <xf numFmtId="0" fontId="4" fillId="0" borderId="24" xfId="0" applyFont="1" applyBorder="1"/>
    <xf numFmtId="0" fontId="4" fillId="0" borderId="28" xfId="0" applyFont="1" applyBorder="1"/>
    <xf numFmtId="0" fontId="23" fillId="0" borderId="28" xfId="0" quotePrefix="1" applyFont="1" applyBorder="1" applyAlignment="1">
      <alignment horizontal="right"/>
    </xf>
    <xf numFmtId="0" fontId="14" fillId="0" borderId="42" xfId="0" applyFont="1" applyBorder="1" applyAlignment="1">
      <alignment horizontal="center"/>
    </xf>
    <xf numFmtId="2" fontId="25" fillId="0" borderId="0" xfId="0" applyNumberFormat="1" applyFont="1" applyFill="1" applyBorder="1" applyAlignment="1">
      <alignment horizontal="center"/>
    </xf>
    <xf numFmtId="0" fontId="14" fillId="0" borderId="24" xfId="0" applyFont="1" applyBorder="1" applyAlignment="1">
      <alignment horizontal="center"/>
    </xf>
    <xf numFmtId="0" fontId="14" fillId="0" borderId="30" xfId="0" applyFont="1" applyBorder="1" applyAlignment="1">
      <alignment horizontal="center"/>
    </xf>
    <xf numFmtId="0" fontId="23" fillId="0" borderId="55" xfId="0" applyFont="1" applyBorder="1" applyAlignment="1">
      <alignment horizontal="center" vertical="center"/>
    </xf>
    <xf numFmtId="0" fontId="13" fillId="0" borderId="24" xfId="0" applyFont="1" applyBorder="1" applyAlignment="1">
      <alignment horizontal="center"/>
    </xf>
    <xf numFmtId="0" fontId="14" fillId="0" borderId="29" xfId="0" applyFont="1" applyBorder="1"/>
    <xf numFmtId="0" fontId="10" fillId="0" borderId="24" xfId="0" applyFont="1" applyBorder="1" applyAlignment="1">
      <alignment horizontal="right"/>
    </xf>
    <xf numFmtId="0" fontId="10" fillId="0" borderId="0" xfId="0" applyFont="1" applyBorder="1" applyAlignment="1">
      <alignment horizontal="right"/>
    </xf>
    <xf numFmtId="0" fontId="10" fillId="0" borderId="23" xfId="0" applyFont="1" applyBorder="1" applyAlignment="1">
      <alignment horizontal="right"/>
    </xf>
    <xf numFmtId="0" fontId="10" fillId="0" borderId="35" xfId="0" applyFont="1" applyBorder="1" applyAlignment="1">
      <alignment horizontal="right"/>
    </xf>
    <xf numFmtId="2" fontId="10" fillId="0" borderId="23" xfId="0" applyNumberFormat="1" applyFont="1" applyBorder="1" applyAlignment="1">
      <alignment horizontal="right"/>
    </xf>
    <xf numFmtId="2" fontId="10" fillId="0" borderId="35" xfId="0" applyNumberFormat="1" applyFont="1" applyBorder="1" applyAlignment="1">
      <alignment horizontal="right"/>
    </xf>
    <xf numFmtId="0" fontId="4" fillId="0" borderId="51" xfId="0" applyFont="1" applyBorder="1" applyAlignment="1">
      <alignment horizontal="right"/>
    </xf>
    <xf numFmtId="0" fontId="14" fillId="0" borderId="29" xfId="0" applyFont="1" applyBorder="1" applyAlignment="1">
      <alignment horizontal="left" indent="1"/>
    </xf>
    <xf numFmtId="39" fontId="15" fillId="0" borderId="24" xfId="0" applyNumberFormat="1" applyFont="1" applyBorder="1" applyAlignment="1"/>
    <xf numFmtId="39" fontId="15" fillId="0" borderId="0" xfId="0" applyNumberFormat="1" applyFont="1" applyBorder="1" applyAlignment="1">
      <alignment horizontal="right"/>
    </xf>
    <xf numFmtId="39" fontId="17" fillId="0" borderId="23" xfId="0" applyNumberFormat="1" applyFont="1" applyBorder="1" applyAlignment="1"/>
    <xf numFmtId="39" fontId="15" fillId="0" borderId="23" xfId="0" applyNumberFormat="1" applyFont="1" applyFill="1" applyBorder="1" applyAlignment="1"/>
    <xf numFmtId="39" fontId="15" fillId="0" borderId="35" xfId="0" applyNumberFormat="1" applyFont="1" applyFill="1" applyBorder="1" applyAlignment="1">
      <alignment horizontal="right"/>
    </xf>
    <xf numFmtId="39" fontId="17" fillId="0" borderId="28" xfId="0" applyNumberFormat="1" applyFont="1" applyBorder="1" applyAlignment="1"/>
    <xf numFmtId="0" fontId="14" fillId="0" borderId="29" xfId="0" applyFont="1" applyFill="1" applyBorder="1" applyAlignment="1">
      <alignment horizontal="left" indent="1"/>
    </xf>
    <xf numFmtId="39" fontId="15" fillId="0" borderId="19" xfId="1" applyNumberFormat="1" applyFont="1" applyBorder="1" applyAlignment="1"/>
    <xf numFmtId="39" fontId="15" fillId="0" borderId="21" xfId="1" applyNumberFormat="1" applyFont="1" applyBorder="1" applyAlignment="1">
      <alignment horizontal="right"/>
    </xf>
    <xf numFmtId="39" fontId="17" fillId="0" borderId="13" xfId="1" applyNumberFormat="1" applyFont="1" applyBorder="1" applyAlignment="1"/>
    <xf numFmtId="39" fontId="17" fillId="0" borderId="20" xfId="1" applyNumberFormat="1" applyFont="1" applyBorder="1" applyAlignment="1">
      <alignment horizontal="right"/>
    </xf>
    <xf numFmtId="39" fontId="17" fillId="0" borderId="13" xfId="1" applyNumberFormat="1" applyFont="1" applyFill="1" applyBorder="1" applyAlignment="1"/>
    <xf numFmtId="39" fontId="17" fillId="0" borderId="20" xfId="1" applyNumberFormat="1" applyFont="1" applyFill="1" applyBorder="1" applyAlignment="1">
      <alignment horizontal="right"/>
    </xf>
    <xf numFmtId="39" fontId="15" fillId="0" borderId="13" xfId="1" applyNumberFormat="1" applyFont="1" applyBorder="1" applyAlignment="1"/>
    <xf numFmtId="39" fontId="15" fillId="0" borderId="20" xfId="1" applyNumberFormat="1" applyFont="1" applyBorder="1" applyAlignment="1">
      <alignment horizontal="right"/>
    </xf>
    <xf numFmtId="39" fontId="17" fillId="0" borderId="22" xfId="1" applyNumberFormat="1" applyFont="1" applyBorder="1" applyAlignment="1"/>
    <xf numFmtId="39" fontId="15" fillId="0" borderId="56" xfId="0" applyNumberFormat="1" applyFont="1" applyFill="1" applyBorder="1" applyAlignment="1"/>
    <xf numFmtId="39" fontId="15" fillId="0" borderId="26" xfId="0" applyNumberFormat="1" applyFont="1" applyFill="1" applyBorder="1" applyAlignment="1">
      <alignment horizontal="right"/>
    </xf>
    <xf numFmtId="39" fontId="17" fillId="0" borderId="25" xfId="0" applyNumberFormat="1" applyFont="1" applyFill="1" applyBorder="1" applyAlignment="1"/>
    <xf numFmtId="39" fontId="15" fillId="0" borderId="27" xfId="0" applyNumberFormat="1" applyFont="1" applyFill="1" applyBorder="1" applyAlignment="1">
      <alignment horizontal="right"/>
    </xf>
    <xf numFmtId="39" fontId="15" fillId="0" borderId="25" xfId="0" applyNumberFormat="1" applyFont="1" applyFill="1" applyBorder="1" applyAlignment="1"/>
    <xf numFmtId="39" fontId="17" fillId="0" borderId="27" xfId="0" applyNumberFormat="1" applyFont="1" applyFill="1" applyBorder="1" applyAlignment="1">
      <alignment horizontal="right"/>
    </xf>
    <xf numFmtId="39" fontId="17" fillId="0" borderId="51" xfId="0" applyNumberFormat="1" applyFont="1" applyFill="1" applyBorder="1" applyAlignment="1"/>
    <xf numFmtId="43" fontId="15" fillId="0" borderId="19" xfId="1" quotePrefix="1" applyFont="1" applyBorder="1" applyAlignment="1"/>
    <xf numFmtId="43" fontId="15" fillId="0" borderId="21" xfId="1" quotePrefix="1" applyFont="1" applyBorder="1" applyAlignment="1">
      <alignment horizontal="right"/>
    </xf>
    <xf numFmtId="43" fontId="17" fillId="0" borderId="13" xfId="1" applyFont="1" applyBorder="1" applyAlignment="1"/>
    <xf numFmtId="43" fontId="15" fillId="0" borderId="13" xfId="1" quotePrefix="1" applyFont="1" applyBorder="1" applyAlignment="1"/>
    <xf numFmtId="43" fontId="15" fillId="0" borderId="20" xfId="1" quotePrefix="1" applyFont="1" applyBorder="1" applyAlignment="1">
      <alignment horizontal="right"/>
    </xf>
    <xf numFmtId="0" fontId="13" fillId="0" borderId="29" xfId="0" applyFont="1" applyBorder="1" applyAlignment="1">
      <alignment horizontal="center"/>
    </xf>
    <xf numFmtId="0" fontId="14" fillId="0" borderId="55" xfId="0" applyFont="1" applyBorder="1"/>
    <xf numFmtId="39" fontId="15" fillId="0" borderId="14" xfId="0" applyNumberFormat="1" applyFont="1" applyFill="1" applyBorder="1" applyAlignment="1"/>
    <xf numFmtId="39" fontId="15" fillId="0" borderId="17" xfId="0" applyNumberFormat="1" applyFont="1" applyFill="1" applyBorder="1" applyAlignment="1">
      <alignment horizontal="right"/>
    </xf>
    <xf numFmtId="39" fontId="17" fillId="0" borderId="16" xfId="0" applyNumberFormat="1" applyFont="1" applyFill="1" applyBorder="1" applyAlignment="1"/>
    <xf numFmtId="39" fontId="15" fillId="0" borderId="15" xfId="0" applyNumberFormat="1" applyFont="1" applyFill="1" applyBorder="1" applyAlignment="1">
      <alignment horizontal="right"/>
    </xf>
    <xf numFmtId="39" fontId="15" fillId="0" borderId="16" xfId="0" applyNumberFormat="1" applyFont="1" applyFill="1" applyBorder="1" applyAlignment="1"/>
    <xf numFmtId="39" fontId="17" fillId="0" borderId="15" xfId="0" applyNumberFormat="1" applyFont="1" applyFill="1" applyBorder="1" applyAlignment="1">
      <alignment horizontal="right"/>
    </xf>
    <xf numFmtId="39" fontId="17" fillId="0" borderId="18" xfId="0" applyNumberFormat="1" applyFont="1" applyFill="1" applyBorder="1" applyAlignment="1"/>
    <xf numFmtId="39" fontId="15" fillId="0" borderId="23" xfId="0" applyNumberFormat="1" applyFont="1" applyBorder="1" applyAlignment="1"/>
    <xf numFmtId="39" fontId="15" fillId="0" borderId="35" xfId="0" applyNumberFormat="1" applyFont="1" applyBorder="1" applyAlignment="1">
      <alignment horizontal="right"/>
    </xf>
    <xf numFmtId="39" fontId="15" fillId="0" borderId="24" xfId="0" applyNumberFormat="1" applyFont="1" applyFill="1" applyBorder="1" applyAlignment="1"/>
    <xf numFmtId="39" fontId="15" fillId="0" borderId="0" xfId="0" applyNumberFormat="1" applyFont="1" applyFill="1" applyBorder="1" applyAlignment="1">
      <alignment horizontal="right"/>
    </xf>
    <xf numFmtId="39" fontId="17" fillId="0" borderId="23" xfId="1" applyNumberFormat="1" applyFont="1" applyFill="1" applyBorder="1" applyAlignment="1"/>
    <xf numFmtId="39" fontId="17" fillId="0" borderId="35" xfId="1" applyNumberFormat="1" applyFont="1" applyFill="1" applyBorder="1" applyAlignment="1">
      <alignment horizontal="right"/>
    </xf>
    <xf numFmtId="39" fontId="15" fillId="0" borderId="23" xfId="1" applyNumberFormat="1" applyFont="1" applyBorder="1" applyAlignment="1"/>
    <xf numFmtId="39" fontId="15" fillId="0" borderId="35" xfId="1" applyNumberFormat="1" applyFont="1" applyBorder="1" applyAlignment="1">
      <alignment horizontal="right"/>
    </xf>
    <xf numFmtId="0" fontId="14" fillId="0" borderId="29" xfId="0" applyFont="1" applyFill="1" applyBorder="1" applyAlignment="1">
      <alignment horizontal="left" indent="5"/>
    </xf>
    <xf numFmtId="39" fontId="15" fillId="0" borderId="19" xfId="0" applyNumberFormat="1" applyFont="1" applyBorder="1" applyAlignment="1"/>
    <xf numFmtId="39" fontId="9" fillId="0" borderId="0" xfId="0" applyNumberFormat="1" applyFont="1" applyBorder="1" applyAlignment="1">
      <alignment horizontal="right"/>
    </xf>
    <xf numFmtId="39" fontId="17" fillId="0" borderId="13" xfId="0" applyNumberFormat="1" applyFont="1" applyBorder="1" applyAlignment="1"/>
    <xf numFmtId="39" fontId="15" fillId="0" borderId="13" xfId="0" applyNumberFormat="1" applyFont="1" applyBorder="1" applyAlignment="1"/>
    <xf numFmtId="39" fontId="17" fillId="0" borderId="22" xfId="0" applyNumberFormat="1" applyFont="1" applyBorder="1" applyAlignment="1"/>
    <xf numFmtId="39" fontId="17" fillId="0" borderId="23" xfId="1" applyNumberFormat="1" applyFont="1" applyBorder="1" applyAlignment="1"/>
    <xf numFmtId="39" fontId="15" fillId="0" borderId="8" xfId="0" applyNumberFormat="1" applyFont="1" applyBorder="1" applyAlignment="1"/>
    <xf numFmtId="39" fontId="15" fillId="0" borderId="9" xfId="0" applyNumberFormat="1" applyFont="1" applyBorder="1" applyAlignment="1">
      <alignment horizontal="right"/>
    </xf>
    <xf numFmtId="39" fontId="17" fillId="0" borderId="57" xfId="0" applyNumberFormat="1" applyFont="1" applyBorder="1" applyAlignment="1"/>
    <xf numFmtId="39" fontId="17" fillId="0" borderId="9" xfId="0" applyNumberFormat="1" applyFont="1" applyBorder="1" applyAlignment="1">
      <alignment horizontal="right"/>
    </xf>
    <xf numFmtId="39" fontId="15" fillId="0" borderId="57" xfId="0" applyNumberFormat="1" applyFont="1" applyBorder="1" applyAlignment="1"/>
    <xf numFmtId="39" fontId="17" fillId="0" borderId="11" xfId="0" applyNumberFormat="1" applyFont="1" applyBorder="1" applyAlignment="1"/>
    <xf numFmtId="2" fontId="25" fillId="0" borderId="0" xfId="0" applyNumberFormat="1" applyFont="1" applyFill="1" applyBorder="1"/>
    <xf numFmtId="0" fontId="14" fillId="0" borderId="29" xfId="0" applyFont="1" applyBorder="1" applyAlignment="1">
      <alignment horizontal="left" indent="2"/>
    </xf>
    <xf numFmtId="39" fontId="17" fillId="0" borderId="23" xfId="0" applyNumberFormat="1" applyFont="1" applyFill="1" applyBorder="1" applyAlignment="1"/>
    <xf numFmtId="39" fontId="17" fillId="0" borderId="35" xfId="0" applyNumberFormat="1" applyFont="1" applyFill="1" applyBorder="1" applyAlignment="1">
      <alignment horizontal="right"/>
    </xf>
    <xf numFmtId="0" fontId="14" fillId="0" borderId="29" xfId="0" applyFont="1" applyBorder="1" applyAlignment="1">
      <alignment horizontal="left" indent="3"/>
    </xf>
    <xf numFmtId="39" fontId="15" fillId="0" borderId="30" xfId="0" applyNumberFormat="1" applyFont="1" applyBorder="1" applyAlignment="1"/>
    <xf numFmtId="39" fontId="17" fillId="0" borderId="32" xfId="0" applyNumberFormat="1" applyFont="1" applyBorder="1" applyAlignment="1"/>
    <xf numFmtId="39" fontId="17" fillId="0" borderId="33" xfId="0" applyNumberFormat="1" applyFont="1" applyBorder="1" applyAlignment="1">
      <alignment horizontal="right"/>
    </xf>
    <xf numFmtId="39" fontId="17" fillId="0" borderId="32" xfId="0" applyNumberFormat="1" applyFont="1" applyFill="1" applyBorder="1" applyAlignment="1"/>
    <xf numFmtId="39" fontId="17" fillId="0" borderId="33" xfId="0" applyNumberFormat="1" applyFont="1" applyFill="1" applyBorder="1" applyAlignment="1">
      <alignment horizontal="right"/>
    </xf>
    <xf numFmtId="39" fontId="15" fillId="0" borderId="32" xfId="0" applyNumberFormat="1" applyFont="1" applyBorder="1" applyAlignment="1"/>
    <xf numFmtId="39" fontId="15" fillId="0" borderId="33" xfId="0" applyNumberFormat="1" applyFont="1" applyBorder="1" applyAlignment="1">
      <alignment horizontal="right"/>
    </xf>
    <xf numFmtId="39" fontId="17" fillId="0" borderId="34" xfId="0" applyNumberFormat="1" applyFont="1" applyBorder="1" applyAlignment="1"/>
    <xf numFmtId="39" fontId="15" fillId="0" borderId="30" xfId="1" applyNumberFormat="1" applyFont="1" applyBorder="1" applyAlignment="1"/>
    <xf numFmtId="39" fontId="15" fillId="0" borderId="31" xfId="1" applyNumberFormat="1" applyFont="1" applyBorder="1" applyAlignment="1">
      <alignment horizontal="right"/>
    </xf>
    <xf numFmtId="39" fontId="17" fillId="0" borderId="32" xfId="1" applyNumberFormat="1" applyFont="1" applyFill="1" applyBorder="1" applyAlignment="1"/>
    <xf numFmtId="39" fontId="17" fillId="0" borderId="33" xfId="1" applyNumberFormat="1" applyFont="1" applyFill="1" applyBorder="1" applyAlignment="1">
      <alignment horizontal="right"/>
    </xf>
    <xf numFmtId="39" fontId="17" fillId="0" borderId="32" xfId="1" applyNumberFormat="1" applyFont="1" applyBorder="1" applyAlignment="1"/>
    <xf numFmtId="39" fontId="15" fillId="0" borderId="32" xfId="1" applyNumberFormat="1" applyFont="1" applyBorder="1" applyAlignment="1"/>
    <xf numFmtId="39" fontId="15" fillId="0" borderId="33" xfId="1" applyNumberFormat="1" applyFont="1" applyBorder="1" applyAlignment="1">
      <alignment horizontal="right"/>
    </xf>
    <xf numFmtId="39" fontId="17" fillId="0" borderId="34" xfId="1" applyNumberFormat="1" applyFont="1" applyBorder="1" applyAlignment="1"/>
    <xf numFmtId="0" fontId="13" fillId="0" borderId="30" xfId="0" applyFont="1" applyBorder="1" applyAlignment="1">
      <alignment horizontal="center"/>
    </xf>
    <xf numFmtId="0" fontId="10" fillId="0" borderId="24" xfId="0" applyFont="1" applyBorder="1"/>
    <xf numFmtId="0" fontId="18" fillId="0" borderId="24" xfId="0" applyFont="1" applyBorder="1" applyAlignment="1">
      <alignment vertical="top"/>
    </xf>
    <xf numFmtId="0" fontId="10" fillId="0" borderId="0" xfId="0" applyFont="1" applyBorder="1" applyAlignment="1">
      <alignment vertical="top"/>
    </xf>
    <xf numFmtId="0" fontId="10" fillId="0" borderId="0" xfId="0" applyFont="1" applyBorder="1"/>
    <xf numFmtId="0" fontId="10" fillId="0" borderId="28" xfId="0" applyFont="1" applyBorder="1"/>
    <xf numFmtId="0" fontId="21" fillId="0" borderId="24" xfId="0" applyFont="1" applyBorder="1"/>
    <xf numFmtId="0" fontId="21" fillId="0" borderId="0" xfId="0" applyFont="1" applyBorder="1"/>
    <xf numFmtId="0" fontId="13" fillId="0" borderId="24" xfId="0" applyFont="1" applyBorder="1"/>
    <xf numFmtId="166" fontId="14" fillId="0" borderId="0" xfId="0" applyNumberFormat="1" applyFont="1" applyBorder="1" applyAlignment="1">
      <alignment horizontal="left"/>
    </xf>
    <xf numFmtId="0" fontId="21" fillId="0" borderId="28" xfId="0" applyFont="1" applyBorder="1"/>
    <xf numFmtId="2" fontId="21" fillId="0" borderId="0" xfId="0" applyNumberFormat="1" applyFont="1" applyBorder="1"/>
    <xf numFmtId="0" fontId="19" fillId="0" borderId="0" xfId="0" applyFont="1" applyAlignment="1">
      <alignment horizontal="justify"/>
    </xf>
    <xf numFmtId="0" fontId="13" fillId="0" borderId="0" xfId="0" applyFont="1" applyBorder="1" applyAlignment="1">
      <alignment horizontal="right"/>
    </xf>
    <xf numFmtId="0" fontId="13" fillId="0" borderId="28" xfId="0" applyFont="1" applyBorder="1" applyAlignment="1">
      <alignment horizontal="right"/>
    </xf>
    <xf numFmtId="166" fontId="13" fillId="0" borderId="0" xfId="0" applyNumberFormat="1" applyFont="1" applyBorder="1" applyAlignment="1">
      <alignment horizontal="right" vertical="top"/>
    </xf>
    <xf numFmtId="166" fontId="13" fillId="0" borderId="28" xfId="0" applyNumberFormat="1" applyFont="1" applyBorder="1" applyAlignment="1">
      <alignment horizontal="right" vertical="top"/>
    </xf>
    <xf numFmtId="166" fontId="26" fillId="0" borderId="24" xfId="0" quotePrefix="1" applyNumberFormat="1" applyFont="1" applyBorder="1" applyAlignment="1">
      <alignment horizontal="left"/>
    </xf>
    <xf numFmtId="166" fontId="26" fillId="0" borderId="0" xfId="0" quotePrefix="1" applyNumberFormat="1" applyFont="1" applyBorder="1" applyAlignment="1">
      <alignment horizontal="left"/>
    </xf>
    <xf numFmtId="166" fontId="26" fillId="0" borderId="0" xfId="0" applyNumberFormat="1" applyFont="1" applyBorder="1" applyAlignment="1">
      <alignment horizontal="left"/>
    </xf>
    <xf numFmtId="0" fontId="15" fillId="0" borderId="0" xfId="0" applyFont="1" applyFill="1" applyBorder="1" applyAlignment="1">
      <alignment horizontal="justify" vertical="justify" wrapText="1"/>
    </xf>
    <xf numFmtId="0" fontId="15" fillId="0" borderId="28" xfId="0" applyFont="1" applyFill="1" applyBorder="1" applyAlignment="1">
      <alignment horizontal="justify" vertical="justify" wrapText="1"/>
    </xf>
    <xf numFmtId="0" fontId="15" fillId="0" borderId="0" xfId="0" applyFont="1" applyFill="1" applyBorder="1" applyAlignment="1">
      <alignment horizontal="justify" vertical="top" wrapText="1"/>
    </xf>
    <xf numFmtId="0" fontId="15" fillId="0" borderId="28" xfId="0" applyFont="1" applyFill="1" applyBorder="1" applyAlignment="1">
      <alignment horizontal="justify" vertical="top" wrapText="1"/>
    </xf>
    <xf numFmtId="0" fontId="15" fillId="0" borderId="42" xfId="0"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0" fontId="15" fillId="0" borderId="54" xfId="0" applyFont="1" applyBorder="1" applyAlignment="1">
      <alignment horizontal="center" vertical="center"/>
    </xf>
    <xf numFmtId="0" fontId="15" fillId="0" borderId="29"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3" fillId="0" borderId="0" xfId="0" applyFont="1" applyFill="1" applyBorder="1" applyAlignment="1">
      <alignment horizontal="justify" vertical="top" wrapText="1"/>
    </xf>
    <xf numFmtId="0" fontId="15" fillId="0" borderId="0" xfId="0" applyFont="1" applyFill="1" applyBorder="1" applyAlignment="1">
      <alignment horizontal="left" vertical="justify" wrapText="1"/>
    </xf>
    <xf numFmtId="0" fontId="15" fillId="0" borderId="28" xfId="0" applyFont="1" applyFill="1" applyBorder="1" applyAlignment="1">
      <alignment horizontal="left" vertical="justify" wrapText="1"/>
    </xf>
    <xf numFmtId="10" fontId="14" fillId="0" borderId="2" xfId="0" applyNumberFormat="1" applyFont="1" applyBorder="1" applyAlignment="1">
      <alignment horizontal="center"/>
    </xf>
    <xf numFmtId="10" fontId="14" fillId="0" borderId="4" xfId="0" applyNumberFormat="1" applyFont="1" applyBorder="1" applyAlignment="1">
      <alignment horizontal="center"/>
    </xf>
    <xf numFmtId="10" fontId="14" fillId="0" borderId="0" xfId="0" applyNumberFormat="1" applyFont="1" applyBorder="1" applyAlignment="1">
      <alignment horizontal="center"/>
    </xf>
    <xf numFmtId="10" fontId="14" fillId="0" borderId="35" xfId="0" applyNumberFormat="1" applyFont="1" applyBorder="1" applyAlignment="1">
      <alignment horizontal="center"/>
    </xf>
    <xf numFmtId="0" fontId="15" fillId="0" borderId="0" xfId="0" applyNumberFormat="1" applyFont="1" applyBorder="1" applyAlignment="1">
      <alignment horizontal="center"/>
    </xf>
    <xf numFmtId="0" fontId="15" fillId="0" borderId="35" xfId="0" applyNumberFormat="1" applyFont="1" applyBorder="1" applyAlignment="1">
      <alignment horizontal="center"/>
    </xf>
    <xf numFmtId="10" fontId="14" fillId="0" borderId="31" xfId="0" applyNumberFormat="1" applyFont="1" applyBorder="1" applyAlignment="1">
      <alignment horizontal="center" vertical="center"/>
    </xf>
    <xf numFmtId="10" fontId="14" fillId="0" borderId="33" xfId="0" applyNumberFormat="1" applyFont="1" applyBorder="1" applyAlignment="1">
      <alignment horizontal="center" vertical="center"/>
    </xf>
    <xf numFmtId="0" fontId="13" fillId="0" borderId="24" xfId="0" applyFont="1" applyBorder="1" applyAlignment="1">
      <alignment horizontal="left"/>
    </xf>
    <xf numFmtId="0" fontId="13" fillId="0" borderId="0" xfId="0" applyFont="1" applyBorder="1" applyAlignment="1">
      <alignment horizontal="left"/>
    </xf>
    <xf numFmtId="0" fontId="7" fillId="0" borderId="0" xfId="2" applyFont="1" applyBorder="1" applyAlignment="1" applyProtection="1">
      <alignment horizontal="center"/>
    </xf>
    <xf numFmtId="0" fontId="9" fillId="0" borderId="0" xfId="0" applyFont="1" applyBorder="1" applyAlignment="1">
      <alignment horizontal="center"/>
    </xf>
    <xf numFmtId="0" fontId="11" fillId="0" borderId="0" xfId="0" applyFont="1" applyBorder="1" applyAlignment="1">
      <alignment horizontal="center"/>
    </xf>
    <xf numFmtId="0" fontId="13" fillId="0" borderId="3" xfId="0" applyFont="1" applyBorder="1" applyAlignment="1">
      <alignment horizontal="left" vertical="top"/>
    </xf>
    <xf numFmtId="0" fontId="13" fillId="0" borderId="2" xfId="0" applyFont="1" applyBorder="1" applyAlignment="1">
      <alignment horizontal="left" vertical="top"/>
    </xf>
    <xf numFmtId="0" fontId="2" fillId="0" borderId="0" xfId="0" applyFont="1" applyBorder="1" applyAlignment="1">
      <alignment horizontal="center" wrapText="1"/>
    </xf>
    <xf numFmtId="0" fontId="3"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7" fillId="0" borderId="0" xfId="0" applyFont="1" applyBorder="1" applyAlignment="1">
      <alignment horizontal="center"/>
    </xf>
  </cellXfs>
  <cellStyles count="7">
    <cellStyle name="Comma" xfId="1" builtinId="3"/>
    <cellStyle name="Comma 2" xfId="4"/>
    <cellStyle name="Comma 3" xfId="3"/>
    <cellStyle name="Hyperlink" xfId="2" builtinId="8"/>
    <cellStyle name="Normal" xfId="0" builtinId="0"/>
    <cellStyle name="Normal 2" xfId="5"/>
    <cellStyle name="Normal 3"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171450</xdr:colOff>
      <xdr:row>0</xdr:row>
      <xdr:rowOff>171450</xdr:rowOff>
    </xdr:from>
    <xdr:to>
      <xdr:col>6</xdr:col>
      <xdr:colOff>1314450</xdr:colOff>
      <xdr:row>0</xdr:row>
      <xdr:rowOff>1047750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6315075" y="171450"/>
          <a:ext cx="491490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674)2396030%20/2392947,Fax(0674)%202396364,E-mail:paper@opilbbsr.com" TargetMode="External"/></Relationships>
</file>

<file path=xl/worksheets/sheet1.xml><?xml version="1.0" encoding="utf-8"?>
<worksheet xmlns="http://schemas.openxmlformats.org/spreadsheetml/2006/main" xmlns:r="http://schemas.openxmlformats.org/officeDocument/2006/relationships">
  <dimension ref="A1:BF118"/>
  <sheetViews>
    <sheetView showGridLines="0" showZeros="0" tabSelected="1" view="pageBreakPreview" topLeftCell="A4" zoomScale="50" zoomScaleNormal="70" zoomScaleSheetLayoutView="50" workbookViewId="0">
      <selection activeCell="B22" sqref="B22"/>
    </sheetView>
  </sheetViews>
  <sheetFormatPr defaultRowHeight="12.75"/>
  <cols>
    <col min="1" max="1" width="9.28515625" style="1" customWidth="1"/>
    <col min="2" max="2" width="82.85546875" style="1" customWidth="1"/>
    <col min="3" max="3" width="24.85546875" style="1" customWidth="1"/>
    <col min="4" max="4" width="2.5703125" style="1" customWidth="1"/>
    <col min="5" max="5" width="26.42578125" style="4" customWidth="1"/>
    <col min="6" max="6" width="2.7109375" style="4" customWidth="1"/>
    <col min="7" max="7" width="25.5703125" style="4" customWidth="1"/>
    <col min="8" max="8" width="2.42578125" style="4" customWidth="1"/>
    <col min="9" max="9" width="24.85546875" style="4" customWidth="1"/>
    <col min="10" max="10" width="2.28515625" style="4" customWidth="1"/>
    <col min="11" max="11" width="25.7109375" style="4" customWidth="1"/>
    <col min="12" max="12" width="2.5703125" style="4" customWidth="1"/>
    <col min="13" max="13" width="25.28515625" style="4" customWidth="1"/>
    <col min="14" max="14" width="5.5703125" style="1" customWidth="1"/>
    <col min="15" max="15" width="4.28515625" style="1" customWidth="1"/>
    <col min="16" max="16" width="17.28515625" style="1" customWidth="1"/>
    <col min="17" max="17" width="15.7109375" style="1" customWidth="1"/>
    <col min="18" max="18" width="10.7109375" style="1" customWidth="1"/>
    <col min="19" max="19" width="13.7109375" style="1" customWidth="1"/>
    <col min="20" max="16384" width="9.140625" style="1"/>
  </cols>
  <sheetData>
    <row r="1" spans="1:19" s="475" customFormat="1" ht="88.5" customHeight="1">
      <c r="A1" s="475" t="s">
        <v>0</v>
      </c>
    </row>
    <row r="2" spans="1:19" ht="33.75" customHeight="1">
      <c r="A2" s="476" t="s">
        <v>1</v>
      </c>
      <c r="B2" s="476"/>
      <c r="C2" s="476"/>
      <c r="D2" s="476"/>
      <c r="E2" s="476"/>
      <c r="F2" s="476"/>
      <c r="G2" s="476"/>
      <c r="H2" s="476"/>
      <c r="I2" s="476"/>
      <c r="J2" s="476"/>
      <c r="K2" s="476"/>
      <c r="L2" s="476"/>
      <c r="M2" s="476"/>
      <c r="O2" s="477"/>
      <c r="P2" s="477"/>
      <c r="Q2" s="477"/>
    </row>
    <row r="3" spans="1:19" ht="26.25">
      <c r="A3" s="478" t="s">
        <v>2</v>
      </c>
      <c r="B3" s="478"/>
      <c r="C3" s="478"/>
      <c r="D3" s="478"/>
      <c r="E3" s="478"/>
      <c r="F3" s="478"/>
      <c r="G3" s="478"/>
      <c r="H3" s="478"/>
      <c r="I3" s="478"/>
      <c r="J3" s="478"/>
      <c r="K3" s="478"/>
      <c r="L3" s="478"/>
      <c r="M3" s="478"/>
      <c r="O3" s="479"/>
      <c r="P3" s="479"/>
      <c r="Q3" s="479"/>
    </row>
    <row r="4" spans="1:19" ht="35.25" customHeight="1">
      <c r="A4" s="470" t="s">
        <v>3</v>
      </c>
      <c r="B4" s="470"/>
      <c r="C4" s="470"/>
      <c r="D4" s="470"/>
      <c r="E4" s="470"/>
      <c r="F4" s="470"/>
      <c r="G4" s="470"/>
      <c r="H4" s="470"/>
      <c r="I4" s="470"/>
      <c r="J4" s="470"/>
      <c r="K4" s="470"/>
      <c r="L4" s="470"/>
      <c r="M4" s="470"/>
      <c r="O4" s="470"/>
      <c r="P4" s="470"/>
      <c r="Q4" s="470"/>
    </row>
    <row r="5" spans="1:19" ht="35.25" customHeight="1">
      <c r="A5" s="470" t="s">
        <v>4</v>
      </c>
      <c r="B5" s="470"/>
      <c r="C5" s="470"/>
      <c r="D5" s="470"/>
      <c r="E5" s="470"/>
      <c r="F5" s="470"/>
      <c r="G5" s="470"/>
      <c r="H5" s="470"/>
      <c r="I5" s="470"/>
      <c r="J5" s="470"/>
      <c r="K5" s="470"/>
      <c r="L5" s="470"/>
      <c r="M5" s="470"/>
      <c r="O5" s="2"/>
      <c r="P5" s="2"/>
      <c r="Q5" s="2"/>
    </row>
    <row r="6" spans="1:19" s="3" customFormat="1" ht="32.25" customHeight="1">
      <c r="A6" s="471" t="s">
        <v>5</v>
      </c>
      <c r="B6" s="471"/>
      <c r="C6" s="471"/>
      <c r="D6" s="471"/>
      <c r="E6" s="471"/>
      <c r="F6" s="471"/>
      <c r="G6" s="471"/>
      <c r="H6" s="471"/>
      <c r="I6" s="471"/>
      <c r="J6" s="471"/>
      <c r="K6" s="471"/>
      <c r="L6" s="471"/>
      <c r="M6" s="471"/>
      <c r="O6" s="472"/>
      <c r="P6" s="472"/>
      <c r="Q6" s="472"/>
    </row>
    <row r="7" spans="1:19" ht="28.5" customHeight="1" thickBot="1">
      <c r="A7" s="4"/>
      <c r="B7" s="5"/>
      <c r="C7" s="5"/>
      <c r="D7" s="5"/>
      <c r="E7" s="5"/>
      <c r="F7" s="5"/>
      <c r="G7" s="5"/>
      <c r="H7" s="5"/>
      <c r="M7" s="6" t="s">
        <v>6</v>
      </c>
    </row>
    <row r="8" spans="1:19" ht="26.25" customHeight="1">
      <c r="A8" s="7" t="s">
        <v>7</v>
      </c>
      <c r="B8" s="8" t="s">
        <v>8</v>
      </c>
      <c r="C8" s="454" t="s">
        <v>9</v>
      </c>
      <c r="D8" s="455"/>
      <c r="E8" s="455"/>
      <c r="F8" s="455"/>
      <c r="G8" s="455"/>
      <c r="H8" s="9"/>
      <c r="I8" s="456" t="s">
        <v>10</v>
      </c>
      <c r="J8" s="455"/>
      <c r="K8" s="455"/>
      <c r="L8" s="9"/>
      <c r="M8" s="10" t="s">
        <v>11</v>
      </c>
    </row>
    <row r="9" spans="1:19" ht="27" customHeight="1">
      <c r="A9" s="11" t="s">
        <v>12</v>
      </c>
      <c r="B9" s="12"/>
      <c r="C9" s="13" t="s">
        <v>13</v>
      </c>
      <c r="D9" s="14"/>
      <c r="E9" s="15" t="s">
        <v>14</v>
      </c>
      <c r="F9" s="14"/>
      <c r="G9" s="15" t="s">
        <v>15</v>
      </c>
      <c r="H9" s="14"/>
      <c r="I9" s="15" t="s">
        <v>13</v>
      </c>
      <c r="J9" s="14"/>
      <c r="K9" s="15" t="s">
        <v>15</v>
      </c>
      <c r="L9" s="14"/>
      <c r="M9" s="16" t="s">
        <v>16</v>
      </c>
    </row>
    <row r="10" spans="1:19" ht="25.5" customHeight="1" thickBot="1">
      <c r="A10" s="17"/>
      <c r="B10" s="18"/>
      <c r="C10" s="19" t="s">
        <v>17</v>
      </c>
      <c r="D10" s="20"/>
      <c r="E10" s="21" t="s">
        <v>17</v>
      </c>
      <c r="F10" s="20"/>
      <c r="G10" s="22" t="s">
        <v>17</v>
      </c>
      <c r="H10" s="20"/>
      <c r="I10" s="22" t="s">
        <v>17</v>
      </c>
      <c r="J10" s="20"/>
      <c r="K10" s="22" t="s">
        <v>17</v>
      </c>
      <c r="L10" s="20"/>
      <c r="M10" s="23" t="s">
        <v>18</v>
      </c>
    </row>
    <row r="11" spans="1:19" ht="30" customHeight="1">
      <c r="A11" s="24">
        <v>1</v>
      </c>
      <c r="B11" s="25" t="s">
        <v>19</v>
      </c>
      <c r="C11" s="26"/>
      <c r="D11" s="27"/>
      <c r="E11" s="28"/>
      <c r="F11" s="27"/>
      <c r="G11" s="29"/>
      <c r="H11" s="27"/>
      <c r="I11" s="30"/>
      <c r="J11" s="31"/>
      <c r="K11" s="29"/>
      <c r="L11" s="27"/>
      <c r="M11" s="32"/>
    </row>
    <row r="12" spans="1:19" ht="30" customHeight="1">
      <c r="A12" s="33"/>
      <c r="B12" s="34" t="s">
        <v>20</v>
      </c>
      <c r="C12" s="35">
        <v>40690.53</v>
      </c>
      <c r="D12" s="36"/>
      <c r="E12" s="37">
        <v>39058.17</v>
      </c>
      <c r="F12" s="38"/>
      <c r="G12" s="37">
        <v>36996.44</v>
      </c>
      <c r="H12" s="39"/>
      <c r="I12" s="40">
        <v>124534.65</v>
      </c>
      <c r="J12" s="41"/>
      <c r="K12" s="38">
        <v>112882.93</v>
      </c>
      <c r="L12" s="39"/>
      <c r="M12" s="42">
        <v>175118.16</v>
      </c>
      <c r="S12" s="43"/>
    </row>
    <row r="13" spans="1:19" ht="31.5" customHeight="1" thickBot="1">
      <c r="A13" s="44"/>
      <c r="B13" s="45" t="s">
        <v>21</v>
      </c>
      <c r="C13" s="46">
        <v>2645.46</v>
      </c>
      <c r="D13" s="47"/>
      <c r="E13" s="48">
        <v>2826.6899999999996</v>
      </c>
      <c r="F13" s="49"/>
      <c r="G13" s="48">
        <v>2411.14</v>
      </c>
      <c r="H13" s="50"/>
      <c r="I13" s="47">
        <v>8869.58</v>
      </c>
      <c r="J13" s="51"/>
      <c r="K13" s="49">
        <v>7521</v>
      </c>
      <c r="L13" s="52"/>
      <c r="M13" s="53">
        <v>12786.32</v>
      </c>
      <c r="S13" s="43"/>
    </row>
    <row r="14" spans="1:19" ht="30" customHeight="1">
      <c r="A14" s="54"/>
      <c r="B14" s="34" t="s">
        <v>22</v>
      </c>
      <c r="C14" s="35">
        <f t="shared" ref="C14:M14" si="0">C12-C13</f>
        <v>38045.07</v>
      </c>
      <c r="D14" s="36"/>
      <c r="E14" s="55">
        <f t="shared" si="0"/>
        <v>36231.479999999996</v>
      </c>
      <c r="F14" s="36"/>
      <c r="G14" s="55">
        <f t="shared" si="0"/>
        <v>34585.300000000003</v>
      </c>
      <c r="H14" s="56"/>
      <c r="I14" s="36">
        <f t="shared" si="0"/>
        <v>115665.06999999999</v>
      </c>
      <c r="J14" s="56"/>
      <c r="K14" s="57">
        <f t="shared" si="0"/>
        <v>105361.93</v>
      </c>
      <c r="L14" s="58"/>
      <c r="M14" s="42">
        <f t="shared" si="0"/>
        <v>162331.84</v>
      </c>
      <c r="N14" s="43"/>
      <c r="S14" s="43"/>
    </row>
    <row r="15" spans="1:19" ht="30" customHeight="1" thickBot="1">
      <c r="A15" s="59"/>
      <c r="B15" s="60" t="s">
        <v>23</v>
      </c>
      <c r="C15" s="61">
        <v>856.58999999999992</v>
      </c>
      <c r="D15" s="62"/>
      <c r="E15" s="63">
        <v>838.79</v>
      </c>
      <c r="F15" s="64"/>
      <c r="G15" s="63">
        <v>1040.8599999999999</v>
      </c>
      <c r="H15" s="65"/>
      <c r="I15" s="62">
        <v>2685.5</v>
      </c>
      <c r="J15" s="66"/>
      <c r="K15" s="64">
        <v>3219.35</v>
      </c>
      <c r="L15" s="50"/>
      <c r="M15" s="67">
        <v>4553.5599999999995</v>
      </c>
      <c r="N15" s="43"/>
      <c r="S15" s="43"/>
    </row>
    <row r="16" spans="1:19" ht="36" customHeight="1" thickBot="1">
      <c r="A16" s="68"/>
      <c r="B16" s="69" t="s">
        <v>24</v>
      </c>
      <c r="C16" s="70">
        <f t="shared" ref="C16:M16" si="1">C14+C15</f>
        <v>38901.659999999996</v>
      </c>
      <c r="D16" s="71"/>
      <c r="E16" s="72">
        <f t="shared" si="1"/>
        <v>37070.269999999997</v>
      </c>
      <c r="F16" s="71"/>
      <c r="G16" s="72">
        <f t="shared" si="1"/>
        <v>35626.160000000003</v>
      </c>
      <c r="H16" s="73"/>
      <c r="I16" s="71">
        <f t="shared" si="1"/>
        <v>118350.56999999999</v>
      </c>
      <c r="J16" s="73"/>
      <c r="K16" s="74">
        <f t="shared" si="1"/>
        <v>108581.28</v>
      </c>
      <c r="L16" s="75"/>
      <c r="M16" s="76">
        <f t="shared" si="1"/>
        <v>166885.4</v>
      </c>
      <c r="N16" s="43"/>
      <c r="S16" s="43"/>
    </row>
    <row r="17" spans="1:57" ht="30" customHeight="1">
      <c r="A17" s="77">
        <v>2</v>
      </c>
      <c r="B17" s="78" t="s">
        <v>25</v>
      </c>
      <c r="C17" s="79">
        <f t="shared" ref="C17:M17" si="2">SUM(C18:C26)</f>
        <v>38283.509999999995</v>
      </c>
      <c r="D17" s="80"/>
      <c r="E17" s="81">
        <f t="shared" si="2"/>
        <v>38839.56</v>
      </c>
      <c r="F17" s="80"/>
      <c r="G17" s="81">
        <f t="shared" si="2"/>
        <v>36662.859999999993</v>
      </c>
      <c r="H17" s="82"/>
      <c r="I17" s="83">
        <f t="shared" si="2"/>
        <v>119206.03</v>
      </c>
      <c r="J17" s="82"/>
      <c r="K17" s="84">
        <f t="shared" si="2"/>
        <v>113763.23999999999</v>
      </c>
      <c r="L17" s="85"/>
      <c r="M17" s="86">
        <f t="shared" si="2"/>
        <v>168735.96999999997</v>
      </c>
      <c r="N17" s="43"/>
      <c r="S17" s="43"/>
    </row>
    <row r="18" spans="1:57" ht="55.5" customHeight="1">
      <c r="A18" s="87"/>
      <c r="B18" s="88" t="s">
        <v>26</v>
      </c>
      <c r="C18" s="89">
        <v>-6039.97</v>
      </c>
      <c r="D18" s="90"/>
      <c r="E18" s="91">
        <v>825.96999999999991</v>
      </c>
      <c r="F18" s="92"/>
      <c r="G18" s="91">
        <v>-5219.43</v>
      </c>
      <c r="H18" s="93"/>
      <c r="I18" s="90">
        <v>-6366.96</v>
      </c>
      <c r="J18" s="94"/>
      <c r="K18" s="92">
        <v>-9917.83</v>
      </c>
      <c r="L18" s="93"/>
      <c r="M18" s="95">
        <v>-4044.7400000000002</v>
      </c>
      <c r="N18" s="43"/>
      <c r="S18" s="43"/>
    </row>
    <row r="19" spans="1:57" ht="30" customHeight="1">
      <c r="A19" s="87"/>
      <c r="B19" s="96" t="s">
        <v>27</v>
      </c>
      <c r="C19" s="89">
        <v>7187.41</v>
      </c>
      <c r="D19" s="90"/>
      <c r="E19" s="91">
        <v>6064.42</v>
      </c>
      <c r="F19" s="92"/>
      <c r="G19" s="91">
        <v>6112.2</v>
      </c>
      <c r="H19" s="93"/>
      <c r="I19" s="90">
        <v>19323.990000000002</v>
      </c>
      <c r="J19" s="94"/>
      <c r="K19" s="92">
        <v>18478.849999999999</v>
      </c>
      <c r="L19" s="93"/>
      <c r="M19" s="95">
        <v>26378.83</v>
      </c>
      <c r="N19" s="43"/>
      <c r="S19" s="43"/>
    </row>
    <row r="20" spans="1:57" ht="30" customHeight="1">
      <c r="A20" s="87"/>
      <c r="B20" s="96" t="s">
        <v>28</v>
      </c>
      <c r="C20" s="89">
        <v>20051.96</v>
      </c>
      <c r="D20" s="90"/>
      <c r="E20" s="91">
        <v>14622.2</v>
      </c>
      <c r="F20" s="92"/>
      <c r="G20" s="91">
        <v>18664.27</v>
      </c>
      <c r="H20" s="93"/>
      <c r="I20" s="90">
        <v>54355.020000000004</v>
      </c>
      <c r="J20" s="94"/>
      <c r="K20" s="92">
        <v>53364.33</v>
      </c>
      <c r="L20" s="93"/>
      <c r="M20" s="95">
        <v>76536.350000000006</v>
      </c>
      <c r="N20" s="43"/>
      <c r="S20" s="43"/>
    </row>
    <row r="21" spans="1:57" ht="31.5" customHeight="1">
      <c r="A21" s="87"/>
      <c r="B21" s="97" t="s">
        <v>29</v>
      </c>
      <c r="C21" s="98">
        <v>1853.75</v>
      </c>
      <c r="D21" s="99"/>
      <c r="E21" s="100">
        <v>1835.99</v>
      </c>
      <c r="F21" s="101"/>
      <c r="G21" s="100">
        <v>2030.19</v>
      </c>
      <c r="H21" s="102"/>
      <c r="I21" s="99">
        <v>5400.28</v>
      </c>
      <c r="J21" s="103"/>
      <c r="K21" s="101">
        <v>5627.0300000000007</v>
      </c>
      <c r="L21" s="102"/>
      <c r="M21" s="104">
        <v>7498.64</v>
      </c>
      <c r="N21" s="43"/>
      <c r="S21" s="43"/>
    </row>
    <row r="22" spans="1:57" ht="30" customHeight="1">
      <c r="A22" s="87"/>
      <c r="B22" s="96" t="s">
        <v>30</v>
      </c>
      <c r="C22" s="89">
        <v>2678.07</v>
      </c>
      <c r="D22" s="90"/>
      <c r="E22" s="91">
        <v>2737.37</v>
      </c>
      <c r="F22" s="92"/>
      <c r="G22" s="91">
        <v>2944.76</v>
      </c>
      <c r="H22" s="93"/>
      <c r="I22" s="90">
        <v>8198.73</v>
      </c>
      <c r="J22" s="94"/>
      <c r="K22" s="92">
        <v>9136.42</v>
      </c>
      <c r="L22" s="93"/>
      <c r="M22" s="95">
        <v>11998.789999999999</v>
      </c>
      <c r="N22" s="43"/>
      <c r="S22" s="43"/>
    </row>
    <row r="23" spans="1:57" ht="30" customHeight="1">
      <c r="A23" s="87"/>
      <c r="B23" s="96" t="s">
        <v>31</v>
      </c>
      <c r="C23" s="89">
        <v>4823.83</v>
      </c>
      <c r="D23" s="90"/>
      <c r="E23" s="91">
        <v>4565.12</v>
      </c>
      <c r="F23" s="92"/>
      <c r="G23" s="91">
        <v>4178.6000000000004</v>
      </c>
      <c r="H23" s="93"/>
      <c r="I23" s="90">
        <v>13867.77</v>
      </c>
      <c r="J23" s="94"/>
      <c r="K23" s="92">
        <v>12155.7</v>
      </c>
      <c r="L23" s="93"/>
      <c r="M23" s="95">
        <v>16518.25</v>
      </c>
      <c r="N23" s="43"/>
      <c r="S23" s="43"/>
    </row>
    <row r="24" spans="1:57" ht="33" customHeight="1">
      <c r="A24" s="87"/>
      <c r="B24" s="96" t="s">
        <v>32</v>
      </c>
      <c r="C24" s="89">
        <v>2433.64</v>
      </c>
      <c r="D24" s="90"/>
      <c r="E24" s="91">
        <v>1986.53</v>
      </c>
      <c r="F24" s="92"/>
      <c r="G24" s="91">
        <v>2417.87</v>
      </c>
      <c r="H24" s="93"/>
      <c r="I24" s="90">
        <v>6995.5</v>
      </c>
      <c r="J24" s="94"/>
      <c r="K24" s="92">
        <v>6727.77</v>
      </c>
      <c r="L24" s="93"/>
      <c r="M24" s="95">
        <v>9643.2200000000012</v>
      </c>
      <c r="N24" s="43"/>
      <c r="S24" s="43"/>
    </row>
    <row r="25" spans="1:57" ht="31.5" customHeight="1">
      <c r="A25" s="87"/>
      <c r="B25" s="96" t="s">
        <v>33</v>
      </c>
      <c r="C25" s="89">
        <v>1113.57</v>
      </c>
      <c r="D25" s="90"/>
      <c r="E25" s="91">
        <v>1115.79</v>
      </c>
      <c r="F25" s="92"/>
      <c r="G25" s="91">
        <v>1055.58</v>
      </c>
      <c r="H25" s="93"/>
      <c r="I25" s="90">
        <v>3345.74</v>
      </c>
      <c r="J25" s="94"/>
      <c r="K25" s="92">
        <v>3188.5699999999997</v>
      </c>
      <c r="L25" s="93"/>
      <c r="M25" s="95">
        <v>4370.05</v>
      </c>
      <c r="N25" s="43"/>
      <c r="S25" s="43"/>
      <c r="BE25" s="43"/>
    </row>
    <row r="26" spans="1:57" ht="33" customHeight="1" thickBot="1">
      <c r="A26" s="87"/>
      <c r="B26" s="105" t="s">
        <v>34</v>
      </c>
      <c r="C26" s="61">
        <v>4181.25</v>
      </c>
      <c r="D26" s="62"/>
      <c r="E26" s="63">
        <v>5086.17</v>
      </c>
      <c r="F26" s="64"/>
      <c r="G26" s="63">
        <v>4478.8200000000006</v>
      </c>
      <c r="H26" s="106"/>
      <c r="I26" s="62">
        <v>14085.96</v>
      </c>
      <c r="J26" s="107"/>
      <c r="K26" s="64">
        <v>15002.4</v>
      </c>
      <c r="L26" s="106"/>
      <c r="M26" s="67">
        <v>19836.580000000002</v>
      </c>
      <c r="N26" s="43"/>
      <c r="S26" s="43"/>
      <c r="BE26" s="108"/>
    </row>
    <row r="27" spans="1:57" ht="52.5" customHeight="1">
      <c r="A27" s="77">
        <v>3</v>
      </c>
      <c r="B27" s="88" t="s">
        <v>35</v>
      </c>
      <c r="C27" s="109">
        <f t="shared" ref="C27:M27" si="3">C16-C17</f>
        <v>618.15000000000146</v>
      </c>
      <c r="D27" s="110"/>
      <c r="E27" s="111">
        <f t="shared" si="3"/>
        <v>-1769.2900000000009</v>
      </c>
      <c r="F27" s="110"/>
      <c r="G27" s="111">
        <f t="shared" si="3"/>
        <v>-1036.6999999999898</v>
      </c>
      <c r="H27" s="112"/>
      <c r="I27" s="110">
        <f t="shared" si="3"/>
        <v>-855.4600000000064</v>
      </c>
      <c r="J27" s="112"/>
      <c r="K27" s="113">
        <f t="shared" si="3"/>
        <v>-5181.9599999999919</v>
      </c>
      <c r="L27" s="114"/>
      <c r="M27" s="115">
        <f t="shared" si="3"/>
        <v>-1850.5699999999779</v>
      </c>
      <c r="N27" s="43"/>
      <c r="S27" s="43"/>
      <c r="BE27" s="108"/>
    </row>
    <row r="28" spans="1:57" ht="30" customHeight="1" thickBot="1">
      <c r="A28" s="77">
        <v>4</v>
      </c>
      <c r="B28" s="116" t="s">
        <v>36</v>
      </c>
      <c r="C28" s="117">
        <v>208.07</v>
      </c>
      <c r="D28" s="118"/>
      <c r="E28" s="119">
        <v>412.19</v>
      </c>
      <c r="F28" s="118"/>
      <c r="G28" s="119">
        <v>331.12</v>
      </c>
      <c r="H28" s="120"/>
      <c r="I28" s="118">
        <v>964.94999999999993</v>
      </c>
      <c r="J28" s="121"/>
      <c r="K28" s="122">
        <v>1110.75</v>
      </c>
      <c r="L28" s="120"/>
      <c r="M28" s="123">
        <v>2014.9899999999998</v>
      </c>
      <c r="N28" s="43"/>
      <c r="S28" s="43"/>
      <c r="BE28" s="108"/>
    </row>
    <row r="29" spans="1:57" ht="57" customHeight="1">
      <c r="A29" s="77">
        <v>5</v>
      </c>
      <c r="B29" s="116" t="s">
        <v>37</v>
      </c>
      <c r="C29" s="124">
        <f t="shared" ref="C29:M29" si="4">+C27+C28</f>
        <v>826.22000000000139</v>
      </c>
      <c r="D29" s="80"/>
      <c r="E29" s="125">
        <f t="shared" si="4"/>
        <v>-1357.1000000000008</v>
      </c>
      <c r="F29" s="80"/>
      <c r="G29" s="125">
        <f t="shared" si="4"/>
        <v>-705.57999999998981</v>
      </c>
      <c r="H29" s="82"/>
      <c r="I29" s="80">
        <f t="shared" si="4"/>
        <v>109.48999999999353</v>
      </c>
      <c r="J29" s="82"/>
      <c r="K29" s="126">
        <f t="shared" si="4"/>
        <v>-4071.2099999999919</v>
      </c>
      <c r="L29" s="85"/>
      <c r="M29" s="127">
        <f t="shared" si="4"/>
        <v>164.4200000000219</v>
      </c>
      <c r="N29" s="43"/>
      <c r="S29" s="43"/>
    </row>
    <row r="30" spans="1:57" ht="33" customHeight="1" thickBot="1">
      <c r="A30" s="77">
        <v>6</v>
      </c>
      <c r="B30" s="88" t="s">
        <v>38</v>
      </c>
      <c r="C30" s="128">
        <v>1307.6300000000001</v>
      </c>
      <c r="D30" s="129"/>
      <c r="E30" s="130">
        <v>1267.3900000000001</v>
      </c>
      <c r="F30" s="129"/>
      <c r="G30" s="130">
        <v>1076.9000000000001</v>
      </c>
      <c r="H30" s="131"/>
      <c r="I30" s="129">
        <v>3805.34</v>
      </c>
      <c r="J30" s="132"/>
      <c r="K30" s="133">
        <v>3134.69</v>
      </c>
      <c r="L30" s="134"/>
      <c r="M30" s="135">
        <v>4377.99</v>
      </c>
      <c r="N30" s="43"/>
      <c r="S30" s="43"/>
      <c r="BE30" s="4"/>
    </row>
    <row r="31" spans="1:57" ht="57" customHeight="1">
      <c r="A31" s="77">
        <v>7</v>
      </c>
      <c r="B31" s="116" t="s">
        <v>39</v>
      </c>
      <c r="C31" s="124">
        <f t="shared" ref="C31:M31" si="5">C29-C30</f>
        <v>-481.40999999999872</v>
      </c>
      <c r="D31" s="80"/>
      <c r="E31" s="125">
        <f t="shared" si="5"/>
        <v>-2624.4900000000007</v>
      </c>
      <c r="F31" s="80"/>
      <c r="G31" s="125">
        <f t="shared" si="5"/>
        <v>-1782.47999999999</v>
      </c>
      <c r="H31" s="82"/>
      <c r="I31" s="80">
        <f t="shared" si="5"/>
        <v>-3695.8500000000067</v>
      </c>
      <c r="J31" s="82"/>
      <c r="K31" s="126">
        <f t="shared" si="5"/>
        <v>-7205.8999999999924</v>
      </c>
      <c r="L31" s="85"/>
      <c r="M31" s="127">
        <f t="shared" si="5"/>
        <v>-4213.5699999999779</v>
      </c>
      <c r="N31" s="43"/>
      <c r="S31" s="43"/>
      <c r="BE31" s="4"/>
    </row>
    <row r="32" spans="1:57" ht="30" customHeight="1" thickBot="1">
      <c r="A32" s="77">
        <v>8</v>
      </c>
      <c r="B32" s="136" t="s">
        <v>40</v>
      </c>
      <c r="C32" s="137">
        <v>-1124.76</v>
      </c>
      <c r="D32" s="138"/>
      <c r="E32" s="139">
        <v>0</v>
      </c>
      <c r="F32" s="140"/>
      <c r="G32" s="139">
        <v>-1325.61</v>
      </c>
      <c r="H32" s="141"/>
      <c r="I32" s="138">
        <v>-1124.76</v>
      </c>
      <c r="J32" s="94"/>
      <c r="K32" s="140">
        <v>-2672.99</v>
      </c>
      <c r="L32" s="93"/>
      <c r="M32" s="142">
        <v>-1348.5500000000002</v>
      </c>
      <c r="S32" s="43"/>
    </row>
    <row r="33" spans="1:58" ht="64.5" customHeight="1" thickBot="1">
      <c r="A33" s="77">
        <v>9</v>
      </c>
      <c r="B33" s="116" t="s">
        <v>41</v>
      </c>
      <c r="C33" s="143">
        <f t="shared" ref="C33:M33" si="6">+C31-C32</f>
        <v>643.35000000000127</v>
      </c>
      <c r="D33" s="144"/>
      <c r="E33" s="145">
        <f t="shared" si="6"/>
        <v>-2624.4900000000007</v>
      </c>
      <c r="F33" s="144"/>
      <c r="G33" s="145">
        <f t="shared" si="6"/>
        <v>-456.86999999999011</v>
      </c>
      <c r="H33" s="146"/>
      <c r="I33" s="144">
        <f t="shared" si="6"/>
        <v>-2571.0900000000065</v>
      </c>
      <c r="J33" s="146"/>
      <c r="K33" s="147">
        <f t="shared" si="6"/>
        <v>-4532.9099999999926</v>
      </c>
      <c r="L33" s="148"/>
      <c r="M33" s="149">
        <f t="shared" si="6"/>
        <v>-2865.0199999999777</v>
      </c>
      <c r="N33" s="43"/>
      <c r="S33" s="43"/>
      <c r="BE33" s="150"/>
      <c r="BF33" s="150"/>
    </row>
    <row r="34" spans="1:58" s="150" customFormat="1" ht="57" customHeight="1">
      <c r="A34" s="77">
        <v>10</v>
      </c>
      <c r="B34" s="88" t="s">
        <v>42</v>
      </c>
      <c r="C34" s="151">
        <v>2048.79</v>
      </c>
      <c r="D34" s="152"/>
      <c r="E34" s="153">
        <v>2048.79</v>
      </c>
      <c r="F34" s="154"/>
      <c r="G34" s="153">
        <v>2048.79</v>
      </c>
      <c r="H34" s="141"/>
      <c r="I34" s="152">
        <v>2048.79</v>
      </c>
      <c r="J34" s="155"/>
      <c r="K34" s="156">
        <v>2048.79</v>
      </c>
      <c r="L34" s="141"/>
      <c r="M34" s="157">
        <v>2048.79</v>
      </c>
    </row>
    <row r="35" spans="1:58" ht="34.5" customHeight="1">
      <c r="A35" s="77">
        <v>11</v>
      </c>
      <c r="B35" s="136" t="s">
        <v>43</v>
      </c>
      <c r="C35" s="151"/>
      <c r="D35" s="152"/>
      <c r="E35" s="139"/>
      <c r="F35" s="140"/>
      <c r="G35" s="139"/>
      <c r="H35" s="141"/>
      <c r="I35" s="138"/>
      <c r="J35" s="155"/>
      <c r="K35" s="138"/>
      <c r="L35" s="155"/>
      <c r="M35" s="42">
        <v>37286.660000000003</v>
      </c>
      <c r="BE35" s="158"/>
    </row>
    <row r="36" spans="1:58" ht="54" customHeight="1">
      <c r="A36" s="77">
        <v>12</v>
      </c>
      <c r="B36" s="88" t="s">
        <v>44</v>
      </c>
      <c r="C36" s="159"/>
      <c r="D36" s="160"/>
      <c r="E36" s="161"/>
      <c r="F36" s="162"/>
      <c r="G36" s="161"/>
      <c r="H36" s="163"/>
      <c r="I36" s="164"/>
      <c r="J36" s="165"/>
      <c r="K36" s="164"/>
      <c r="L36" s="165"/>
      <c r="M36" s="166"/>
    </row>
    <row r="37" spans="1:58" ht="31.5" customHeight="1" thickBot="1">
      <c r="A37" s="68"/>
      <c r="B37" s="167" t="s">
        <v>45</v>
      </c>
      <c r="C37" s="168">
        <f t="shared" ref="C37:M37" si="7">+C33/(204868760/100000)</f>
        <v>0.31403030896462752</v>
      </c>
      <c r="D37" s="169" t="s">
        <v>46</v>
      </c>
      <c r="E37" s="170">
        <f t="shared" si="7"/>
        <v>-1.2810591522104202</v>
      </c>
      <c r="F37" s="169" t="s">
        <v>46</v>
      </c>
      <c r="G37" s="171">
        <f t="shared" si="7"/>
        <v>-0.22300618210408951</v>
      </c>
      <c r="H37" s="169" t="s">
        <v>46</v>
      </c>
      <c r="I37" s="172">
        <f>+I33/(204868760/100000)</f>
        <v>-1.2549936847374905</v>
      </c>
      <c r="J37" s="169" t="s">
        <v>46</v>
      </c>
      <c r="K37" s="171">
        <f t="shared" si="7"/>
        <v>-2.2125921004256539</v>
      </c>
      <c r="L37" s="173" t="s">
        <v>46</v>
      </c>
      <c r="M37" s="174">
        <f t="shared" si="7"/>
        <v>-1.3984660228333385</v>
      </c>
    </row>
    <row r="38" spans="1:58" ht="24" hidden="1" customHeight="1">
      <c r="A38" s="473" t="s">
        <v>47</v>
      </c>
      <c r="B38" s="474"/>
      <c r="C38" s="175"/>
      <c r="D38" s="176"/>
      <c r="E38" s="177"/>
      <c r="F38" s="178"/>
      <c r="G38" s="179"/>
      <c r="H38" s="178"/>
      <c r="I38" s="180"/>
      <c r="J38" s="181"/>
      <c r="K38" s="180"/>
      <c r="L38" s="181"/>
      <c r="M38" s="182"/>
    </row>
    <row r="39" spans="1:58" ht="24" hidden="1" customHeight="1">
      <c r="A39" s="183" t="s">
        <v>48</v>
      </c>
      <c r="B39" s="184" t="s">
        <v>49</v>
      </c>
      <c r="C39" s="185"/>
      <c r="D39" s="186"/>
      <c r="E39" s="187"/>
      <c r="F39" s="188"/>
      <c r="G39" s="189"/>
      <c r="H39" s="188"/>
      <c r="I39" s="190"/>
      <c r="J39" s="191"/>
      <c r="K39" s="190"/>
      <c r="L39" s="191"/>
      <c r="M39" s="192"/>
    </row>
    <row r="40" spans="1:58" ht="24" hidden="1" customHeight="1">
      <c r="A40" s="193">
        <v>1</v>
      </c>
      <c r="B40" s="96" t="s">
        <v>50</v>
      </c>
      <c r="C40" s="194"/>
      <c r="D40" s="195"/>
      <c r="E40" s="196"/>
      <c r="F40" s="197"/>
      <c r="G40" s="198"/>
      <c r="H40" s="199"/>
      <c r="I40" s="198"/>
      <c r="J40" s="199"/>
      <c r="K40" s="198"/>
      <c r="L40" s="199"/>
      <c r="M40" s="200"/>
    </row>
    <row r="41" spans="1:58" ht="27" hidden="1" customHeight="1">
      <c r="A41" s="193"/>
      <c r="B41" s="201" t="s">
        <v>51</v>
      </c>
      <c r="C41" s="202">
        <v>126538838</v>
      </c>
      <c r="D41" s="203"/>
      <c r="E41" s="204">
        <v>126538838</v>
      </c>
      <c r="F41" s="205"/>
      <c r="G41" s="206">
        <v>126538838</v>
      </c>
      <c r="H41" s="207"/>
      <c r="I41" s="208">
        <v>126538838</v>
      </c>
      <c r="J41" s="209"/>
      <c r="K41" s="206">
        <v>126538838</v>
      </c>
      <c r="L41" s="210"/>
      <c r="M41" s="211">
        <v>126538838</v>
      </c>
    </row>
    <row r="42" spans="1:58" ht="31.5" hidden="1" customHeight="1">
      <c r="A42" s="212"/>
      <c r="B42" s="213" t="s">
        <v>52</v>
      </c>
      <c r="C42" s="214">
        <f>+C41/204868760</f>
        <v>0.61765804605836439</v>
      </c>
      <c r="D42" s="215"/>
      <c r="E42" s="216">
        <f>+E41/204868760*100%</f>
        <v>0.61765804605836439</v>
      </c>
      <c r="F42" s="217"/>
      <c r="G42" s="218">
        <f>+G41/204868760</f>
        <v>0.61765804605836439</v>
      </c>
      <c r="H42" s="217"/>
      <c r="I42" s="219">
        <f>+I41/204868760</f>
        <v>0.61765804605836439</v>
      </c>
      <c r="J42" s="220"/>
      <c r="K42" s="218">
        <f>+K41/204868760</f>
        <v>0.61765804605836439</v>
      </c>
      <c r="L42" s="221"/>
      <c r="M42" s="222">
        <v>0.61770000000000003</v>
      </c>
    </row>
    <row r="43" spans="1:58" ht="57.75" hidden="1" customHeight="1">
      <c r="A43" s="223">
        <v>2</v>
      </c>
      <c r="B43" s="224" t="s">
        <v>53</v>
      </c>
      <c r="C43" s="225"/>
      <c r="D43" s="226"/>
      <c r="E43" s="227"/>
      <c r="F43" s="228"/>
      <c r="G43" s="229"/>
      <c r="H43" s="228"/>
      <c r="I43" s="230"/>
      <c r="J43" s="231"/>
      <c r="K43" s="229"/>
      <c r="L43" s="232"/>
      <c r="M43" s="233"/>
    </row>
    <row r="44" spans="1:58" ht="24" hidden="1" customHeight="1">
      <c r="A44" s="193"/>
      <c r="B44" s="234" t="s">
        <v>54</v>
      </c>
      <c r="C44" s="225"/>
      <c r="D44" s="226"/>
      <c r="E44" s="235"/>
      <c r="F44" s="228"/>
      <c r="G44" s="229"/>
      <c r="H44" s="228"/>
      <c r="I44" s="236"/>
      <c r="J44" s="231"/>
      <c r="K44" s="229"/>
      <c r="L44" s="232"/>
      <c r="M44" s="237"/>
    </row>
    <row r="45" spans="1:58" ht="30" hidden="1" customHeight="1">
      <c r="A45" s="193"/>
      <c r="B45" s="238" t="s">
        <v>55</v>
      </c>
      <c r="C45" s="239">
        <v>0</v>
      </c>
      <c r="D45" s="240"/>
      <c r="E45" s="241">
        <v>0</v>
      </c>
      <c r="F45" s="242"/>
      <c r="G45" s="92">
        <v>0</v>
      </c>
      <c r="H45" s="93"/>
      <c r="I45" s="90">
        <v>0</v>
      </c>
      <c r="J45" s="94"/>
      <c r="K45" s="92">
        <v>0</v>
      </c>
      <c r="L45" s="243"/>
      <c r="M45" s="237">
        <v>0</v>
      </c>
    </row>
    <row r="46" spans="1:58" ht="80.25" hidden="1" customHeight="1">
      <c r="A46" s="193"/>
      <c r="B46" s="244" t="s">
        <v>56</v>
      </c>
      <c r="C46" s="239">
        <f>+C45/78329922</f>
        <v>0</v>
      </c>
      <c r="D46" s="240"/>
      <c r="E46" s="245">
        <f>+E45/77634224*100%</f>
        <v>0</v>
      </c>
      <c r="F46" s="246"/>
      <c r="G46" s="92">
        <f>+G45/78329922</f>
        <v>0</v>
      </c>
      <c r="H46" s="93"/>
      <c r="I46" s="90">
        <f>+I45/78329922</f>
        <v>0</v>
      </c>
      <c r="J46" s="94"/>
      <c r="K46" s="92">
        <f>+K45/78329922</f>
        <v>0</v>
      </c>
      <c r="L46" s="243"/>
      <c r="M46" s="237">
        <v>0</v>
      </c>
    </row>
    <row r="47" spans="1:58" ht="50.25" hidden="1" customHeight="1">
      <c r="A47" s="212"/>
      <c r="B47" s="247" t="s">
        <v>57</v>
      </c>
      <c r="C47" s="248">
        <f>+C45/204868760</f>
        <v>0</v>
      </c>
      <c r="D47" s="249"/>
      <c r="E47" s="250">
        <f>+E45/204868760*100%</f>
        <v>0</v>
      </c>
      <c r="F47" s="251"/>
      <c r="G47" s="252">
        <f>+G45/204868760</f>
        <v>0</v>
      </c>
      <c r="H47" s="253"/>
      <c r="I47" s="254">
        <f>+I45/204868760</f>
        <v>0</v>
      </c>
      <c r="J47" s="255"/>
      <c r="K47" s="252">
        <f>+K45/204868760</f>
        <v>0</v>
      </c>
      <c r="L47" s="256"/>
      <c r="M47" s="257">
        <v>0</v>
      </c>
    </row>
    <row r="48" spans="1:58" ht="8.25" hidden="1" customHeight="1">
      <c r="A48" s="258"/>
      <c r="B48" s="259"/>
      <c r="C48" s="225"/>
      <c r="D48" s="226"/>
      <c r="E48" s="235"/>
      <c r="F48" s="228"/>
      <c r="G48" s="229"/>
      <c r="H48" s="228"/>
      <c r="I48" s="230"/>
      <c r="J48" s="231"/>
      <c r="K48" s="229"/>
      <c r="L48" s="232"/>
      <c r="M48" s="260"/>
    </row>
    <row r="49" spans="1:17" ht="21.75" hidden="1" customHeight="1">
      <c r="A49" s="193"/>
      <c r="B49" s="234" t="s">
        <v>58</v>
      </c>
      <c r="C49" s="225"/>
      <c r="D49" s="226"/>
      <c r="E49" s="261"/>
      <c r="F49" s="262"/>
      <c r="G49" s="229"/>
      <c r="H49" s="228"/>
      <c r="I49" s="236"/>
      <c r="J49" s="231"/>
      <c r="K49" s="229"/>
      <c r="L49" s="232"/>
      <c r="M49" s="263"/>
    </row>
    <row r="50" spans="1:17" ht="27" hidden="1" customHeight="1">
      <c r="A50" s="193"/>
      <c r="B50" s="238" t="s">
        <v>55</v>
      </c>
      <c r="C50" s="264">
        <f>78329922</f>
        <v>78329922</v>
      </c>
      <c r="D50" s="265"/>
      <c r="E50" s="266">
        <f>78329922-E45</f>
        <v>78329922</v>
      </c>
      <c r="F50" s="267"/>
      <c r="G50" s="268">
        <f>78329922</f>
        <v>78329922</v>
      </c>
      <c r="H50" s="267"/>
      <c r="I50" s="269">
        <f>78329922</f>
        <v>78329922</v>
      </c>
      <c r="J50" s="270"/>
      <c r="K50" s="268">
        <f>78329922</f>
        <v>78329922</v>
      </c>
      <c r="L50" s="271"/>
      <c r="M50" s="272">
        <v>78329922</v>
      </c>
    </row>
    <row r="51" spans="1:17" ht="87.75" hidden="1" customHeight="1">
      <c r="A51" s="193"/>
      <c r="B51" s="273" t="s">
        <v>56</v>
      </c>
      <c r="C51" s="274">
        <f>+C50/78329922</f>
        <v>1</v>
      </c>
      <c r="D51" s="275"/>
      <c r="E51" s="276">
        <f>+E50/78329922*100%</f>
        <v>1</v>
      </c>
      <c r="F51" s="277"/>
      <c r="G51" s="278">
        <f>+G50/78329922</f>
        <v>1</v>
      </c>
      <c r="H51" s="277"/>
      <c r="I51" s="279">
        <f>+I50/78329922</f>
        <v>1</v>
      </c>
      <c r="J51" s="280"/>
      <c r="K51" s="278">
        <f>+K50/78329922</f>
        <v>1</v>
      </c>
      <c r="L51" s="281"/>
      <c r="M51" s="282">
        <f>+M50/78329922</f>
        <v>1</v>
      </c>
    </row>
    <row r="52" spans="1:17" ht="7.5" hidden="1" customHeight="1">
      <c r="A52" s="193"/>
      <c r="B52" s="244"/>
      <c r="C52" s="283"/>
      <c r="D52" s="284"/>
      <c r="E52" s="261"/>
      <c r="F52" s="262"/>
      <c r="G52" s="285"/>
      <c r="H52" s="286"/>
      <c r="I52" s="287"/>
      <c r="J52" s="288"/>
      <c r="K52" s="285"/>
      <c r="L52" s="289"/>
      <c r="M52" s="263"/>
    </row>
    <row r="53" spans="1:17" ht="57" hidden="1" customHeight="1" thickBot="1">
      <c r="A53" s="290"/>
      <c r="B53" s="291" t="s">
        <v>57</v>
      </c>
      <c r="C53" s="292">
        <f>+C50/204868760</f>
        <v>0.38234195394163561</v>
      </c>
      <c r="D53" s="293"/>
      <c r="E53" s="294">
        <f>+E50/204868760*100%</f>
        <v>0.38234195394163561</v>
      </c>
      <c r="F53" s="295"/>
      <c r="G53" s="296">
        <f>+G50/204868760</f>
        <v>0.38234195394163561</v>
      </c>
      <c r="H53" s="297"/>
      <c r="I53" s="298">
        <f>+I50/204868760</f>
        <v>0.38234195394163561</v>
      </c>
      <c r="J53" s="299"/>
      <c r="K53" s="296">
        <f>+K50/204868760</f>
        <v>0.38234195394163561</v>
      </c>
      <c r="L53" s="300"/>
      <c r="M53" s="301">
        <f>+M50/204868760</f>
        <v>0.38234195394163561</v>
      </c>
    </row>
    <row r="54" spans="1:17" ht="36" hidden="1" customHeight="1">
      <c r="A54" s="302" t="s">
        <v>59</v>
      </c>
      <c r="B54" s="303" t="s">
        <v>60</v>
      </c>
      <c r="C54" s="460" t="s">
        <v>61</v>
      </c>
      <c r="D54" s="460"/>
      <c r="E54" s="461"/>
      <c r="F54" s="304"/>
      <c r="G54" s="305"/>
      <c r="H54" s="305"/>
      <c r="I54" s="305"/>
      <c r="J54" s="305"/>
      <c r="K54" s="305"/>
      <c r="L54" s="305"/>
      <c r="M54" s="306"/>
    </row>
    <row r="55" spans="1:17" ht="27" hidden="1" customHeight="1">
      <c r="A55" s="258"/>
      <c r="B55" s="307" t="s">
        <v>62</v>
      </c>
      <c r="C55" s="462" t="s">
        <v>63</v>
      </c>
      <c r="D55" s="462"/>
      <c r="E55" s="463"/>
      <c r="F55" s="304"/>
      <c r="G55" s="305"/>
      <c r="H55" s="305"/>
      <c r="I55" s="305"/>
      <c r="J55" s="305"/>
      <c r="K55" s="305"/>
      <c r="L55" s="305"/>
      <c r="M55" s="306"/>
    </row>
    <row r="56" spans="1:17" ht="26.25" hidden="1" customHeight="1">
      <c r="A56" s="193"/>
      <c r="B56" s="307" t="s">
        <v>64</v>
      </c>
      <c r="C56" s="464">
        <v>3</v>
      </c>
      <c r="D56" s="464"/>
      <c r="E56" s="465"/>
      <c r="F56" s="308"/>
      <c r="G56" s="305"/>
      <c r="H56" s="305"/>
      <c r="I56" s="305"/>
      <c r="J56" s="305"/>
      <c r="K56" s="305"/>
      <c r="L56" s="305"/>
      <c r="M56" s="306"/>
    </row>
    <row r="57" spans="1:17" ht="23.25" hidden="1" customHeight="1">
      <c r="A57" s="193"/>
      <c r="B57" s="307" t="s">
        <v>65</v>
      </c>
      <c r="C57" s="464">
        <v>3</v>
      </c>
      <c r="D57" s="464"/>
      <c r="E57" s="465"/>
      <c r="F57" s="308"/>
      <c r="G57" s="305"/>
      <c r="H57" s="305"/>
      <c r="I57" s="305"/>
      <c r="J57" s="305"/>
      <c r="K57" s="305"/>
      <c r="L57" s="305"/>
      <c r="M57" s="306"/>
    </row>
    <row r="58" spans="1:17" ht="51.75" hidden="1" customHeight="1" thickBot="1">
      <c r="A58" s="290"/>
      <c r="B58" s="309" t="s">
        <v>66</v>
      </c>
      <c r="C58" s="466" t="s">
        <v>63</v>
      </c>
      <c r="D58" s="466"/>
      <c r="E58" s="467"/>
      <c r="F58" s="310"/>
      <c r="G58" s="311"/>
      <c r="H58" s="311"/>
      <c r="I58" s="311"/>
      <c r="J58" s="311"/>
      <c r="K58" s="311"/>
      <c r="L58" s="311"/>
      <c r="M58" s="312"/>
    </row>
    <row r="59" spans="1:17" s="4" customFormat="1" ht="24" customHeight="1">
      <c r="A59" s="313"/>
      <c r="B59" s="314"/>
      <c r="C59" s="314"/>
      <c r="D59" s="314"/>
      <c r="E59" s="314"/>
      <c r="F59" s="314"/>
      <c r="G59" s="314"/>
      <c r="H59" s="314"/>
      <c r="I59" s="315"/>
      <c r="J59" s="315"/>
      <c r="K59" s="315"/>
      <c r="L59" s="315"/>
      <c r="M59" s="316"/>
    </row>
    <row r="60" spans="1:17" ht="21" customHeight="1">
      <c r="A60" s="468" t="s">
        <v>67</v>
      </c>
      <c r="B60" s="469"/>
      <c r="C60" s="317"/>
      <c r="D60" s="317"/>
      <c r="E60" s="317"/>
      <c r="F60" s="317"/>
      <c r="G60" s="317"/>
      <c r="H60" s="317"/>
      <c r="I60" s="318"/>
      <c r="J60" s="318"/>
      <c r="K60" s="318"/>
      <c r="L60" s="318"/>
      <c r="M60" s="319"/>
    </row>
    <row r="61" spans="1:17" ht="21" customHeight="1">
      <c r="A61" s="320"/>
      <c r="B61" s="317"/>
      <c r="C61" s="317"/>
      <c r="D61" s="317"/>
      <c r="E61" s="317"/>
      <c r="F61" s="317"/>
      <c r="G61" s="317"/>
      <c r="H61" s="317"/>
      <c r="I61" s="318"/>
      <c r="J61" s="318"/>
      <c r="K61" s="318"/>
      <c r="L61" s="318"/>
      <c r="M61" s="319"/>
    </row>
    <row r="62" spans="1:17" ht="39.75" customHeight="1">
      <c r="A62" s="321">
        <v>1</v>
      </c>
      <c r="B62" s="445" t="s">
        <v>68</v>
      </c>
      <c r="C62" s="445"/>
      <c r="D62" s="445"/>
      <c r="E62" s="445"/>
      <c r="F62" s="445"/>
      <c r="G62" s="445"/>
      <c r="H62" s="445"/>
      <c r="I62" s="445"/>
      <c r="J62" s="445"/>
      <c r="K62" s="445"/>
      <c r="L62" s="445"/>
      <c r="M62" s="446"/>
      <c r="O62" s="4"/>
      <c r="P62" s="4"/>
      <c r="Q62" s="4"/>
    </row>
    <row r="63" spans="1:17" ht="234" customHeight="1">
      <c r="A63" s="321">
        <f>+A62+1</f>
        <v>2</v>
      </c>
      <c r="B63" s="447" t="s">
        <v>69</v>
      </c>
      <c r="C63" s="447"/>
      <c r="D63" s="447"/>
      <c r="E63" s="447"/>
      <c r="F63" s="447"/>
      <c r="G63" s="447"/>
      <c r="H63" s="447"/>
      <c r="I63" s="447"/>
      <c r="J63" s="447"/>
      <c r="K63" s="447"/>
      <c r="L63" s="447"/>
      <c r="M63" s="448"/>
      <c r="O63" s="457"/>
      <c r="P63" s="457"/>
      <c r="Q63" s="4"/>
    </row>
    <row r="64" spans="1:17" ht="42" customHeight="1">
      <c r="A64" s="321">
        <f>+A63+1</f>
        <v>3</v>
      </c>
      <c r="B64" s="458" t="s">
        <v>70</v>
      </c>
      <c r="C64" s="458"/>
      <c r="D64" s="458"/>
      <c r="E64" s="458"/>
      <c r="F64" s="458"/>
      <c r="G64" s="458"/>
      <c r="H64" s="458"/>
      <c r="I64" s="458"/>
      <c r="J64" s="458"/>
      <c r="K64" s="458"/>
      <c r="L64" s="458"/>
      <c r="M64" s="459"/>
      <c r="O64" s="4"/>
      <c r="P64" s="4"/>
      <c r="Q64" s="4"/>
    </row>
    <row r="65" spans="1:17" ht="42" customHeight="1">
      <c r="A65" s="321">
        <f>+A64+1</f>
        <v>4</v>
      </c>
      <c r="B65" s="445" t="s">
        <v>71</v>
      </c>
      <c r="C65" s="445"/>
      <c r="D65" s="445"/>
      <c r="E65" s="445"/>
      <c r="F65" s="445"/>
      <c r="G65" s="445"/>
      <c r="H65" s="445"/>
      <c r="I65" s="445"/>
      <c r="J65" s="445"/>
      <c r="K65" s="445"/>
      <c r="L65" s="445"/>
      <c r="M65" s="446"/>
      <c r="O65" s="457"/>
      <c r="P65" s="457"/>
      <c r="Q65" s="4"/>
    </row>
    <row r="66" spans="1:17" ht="39.75" customHeight="1">
      <c r="A66" s="321">
        <f>+A65+1</f>
        <v>5</v>
      </c>
      <c r="B66" s="445" t="s">
        <v>72</v>
      </c>
      <c r="C66" s="445"/>
      <c r="D66" s="445"/>
      <c r="E66" s="445"/>
      <c r="F66" s="445"/>
      <c r="G66" s="445"/>
      <c r="H66" s="445"/>
      <c r="I66" s="445"/>
      <c r="J66" s="445"/>
      <c r="K66" s="445"/>
      <c r="L66" s="445"/>
      <c r="M66" s="446"/>
      <c r="O66" s="4"/>
      <c r="P66" s="4"/>
      <c r="Q66" s="4"/>
    </row>
    <row r="67" spans="1:17" ht="72" customHeight="1">
      <c r="A67" s="321">
        <f>+A66+1</f>
        <v>6</v>
      </c>
      <c r="B67" s="447" t="s">
        <v>73</v>
      </c>
      <c r="C67" s="447"/>
      <c r="D67" s="447"/>
      <c r="E67" s="447"/>
      <c r="F67" s="447"/>
      <c r="G67" s="447"/>
      <c r="H67" s="447"/>
      <c r="I67" s="447"/>
      <c r="J67" s="447"/>
      <c r="K67" s="447"/>
      <c r="L67" s="447"/>
      <c r="M67" s="448"/>
      <c r="O67" s="4"/>
      <c r="P67" s="4"/>
      <c r="Q67" s="4"/>
    </row>
    <row r="68" spans="1:17" ht="15" customHeight="1" thickBot="1">
      <c r="A68" s="322"/>
      <c r="B68" s="323"/>
      <c r="C68" s="324"/>
      <c r="D68" s="324"/>
      <c r="E68" s="325"/>
      <c r="F68" s="325"/>
      <c r="G68" s="326"/>
      <c r="H68" s="326"/>
      <c r="I68" s="326"/>
      <c r="J68" s="326"/>
      <c r="K68" s="326"/>
      <c r="L68" s="326"/>
      <c r="M68" s="327"/>
    </row>
    <row r="69" spans="1:17" ht="29.25" customHeight="1">
      <c r="A69" s="449" t="s">
        <v>74</v>
      </c>
      <c r="B69" s="450"/>
      <c r="C69" s="450"/>
      <c r="D69" s="450"/>
      <c r="E69" s="450"/>
      <c r="F69" s="450"/>
      <c r="G69" s="450"/>
      <c r="H69" s="450"/>
      <c r="I69" s="450"/>
      <c r="J69" s="450"/>
      <c r="K69" s="450"/>
      <c r="L69" s="450"/>
      <c r="M69" s="451"/>
    </row>
    <row r="70" spans="1:17" ht="15.75" customHeight="1">
      <c r="A70" s="328"/>
      <c r="B70" s="4"/>
      <c r="C70" s="4"/>
      <c r="D70" s="4"/>
      <c r="M70" s="329"/>
    </row>
    <row r="71" spans="1:17" ht="20.25" customHeight="1" thickBot="1">
      <c r="A71" s="328"/>
      <c r="B71" s="4"/>
      <c r="C71" s="4"/>
      <c r="D71" s="4"/>
      <c r="H71" s="326"/>
      <c r="M71" s="330" t="s">
        <v>75</v>
      </c>
    </row>
    <row r="72" spans="1:17" s="3" customFormat="1" ht="27.75" customHeight="1">
      <c r="A72" s="331" t="s">
        <v>7</v>
      </c>
      <c r="B72" s="452" t="s">
        <v>8</v>
      </c>
      <c r="C72" s="454" t="s">
        <v>9</v>
      </c>
      <c r="D72" s="455"/>
      <c r="E72" s="455"/>
      <c r="F72" s="455"/>
      <c r="G72" s="455"/>
      <c r="H72" s="9"/>
      <c r="I72" s="456" t="s">
        <v>10</v>
      </c>
      <c r="J72" s="455"/>
      <c r="K72" s="455"/>
      <c r="L72" s="9"/>
      <c r="M72" s="10" t="s">
        <v>11</v>
      </c>
      <c r="N72" s="332"/>
    </row>
    <row r="73" spans="1:17" s="3" customFormat="1" ht="30.75" customHeight="1">
      <c r="A73" s="333" t="s">
        <v>12</v>
      </c>
      <c r="B73" s="453"/>
      <c r="C73" s="13" t="s">
        <v>13</v>
      </c>
      <c r="D73" s="14"/>
      <c r="E73" s="15" t="s">
        <v>14</v>
      </c>
      <c r="F73" s="14"/>
      <c r="G73" s="15" t="s">
        <v>15</v>
      </c>
      <c r="H73" s="14"/>
      <c r="I73" s="15" t="s">
        <v>13</v>
      </c>
      <c r="J73" s="14"/>
      <c r="K73" s="15" t="s">
        <v>15</v>
      </c>
      <c r="L73" s="14"/>
      <c r="M73" s="16" t="s">
        <v>16</v>
      </c>
    </row>
    <row r="74" spans="1:17" s="3" customFormat="1" ht="34.5" customHeight="1" thickBot="1">
      <c r="A74" s="334"/>
      <c r="B74" s="335"/>
      <c r="C74" s="19" t="s">
        <v>17</v>
      </c>
      <c r="D74" s="20"/>
      <c r="E74" s="21" t="s">
        <v>17</v>
      </c>
      <c r="F74" s="20"/>
      <c r="G74" s="22" t="s">
        <v>17</v>
      </c>
      <c r="H74" s="20"/>
      <c r="I74" s="22" t="s">
        <v>17</v>
      </c>
      <c r="J74" s="20"/>
      <c r="K74" s="22" t="s">
        <v>17</v>
      </c>
      <c r="L74" s="20"/>
      <c r="M74" s="23" t="s">
        <v>18</v>
      </c>
    </row>
    <row r="75" spans="1:17" s="3" customFormat="1" ht="24.95" customHeight="1">
      <c r="A75" s="336">
        <v>1</v>
      </c>
      <c r="B75" s="337" t="s">
        <v>76</v>
      </c>
      <c r="C75" s="338"/>
      <c r="D75" s="339"/>
      <c r="E75" s="340"/>
      <c r="F75" s="341"/>
      <c r="G75" s="342"/>
      <c r="H75" s="343"/>
      <c r="I75" s="340"/>
      <c r="J75" s="341"/>
      <c r="K75" s="342"/>
      <c r="L75" s="343"/>
      <c r="M75" s="344"/>
    </row>
    <row r="76" spans="1:17" s="3" customFormat="1" ht="27.75" customHeight="1">
      <c r="A76" s="336"/>
      <c r="B76" s="345" t="s">
        <v>77</v>
      </c>
      <c r="C76" s="346">
        <v>13011.5</v>
      </c>
      <c r="D76" s="347"/>
      <c r="E76" s="348">
        <v>11312.95</v>
      </c>
      <c r="F76" s="163"/>
      <c r="G76" s="348">
        <v>12757.43</v>
      </c>
      <c r="H76" s="163"/>
      <c r="I76" s="349">
        <v>36844.57</v>
      </c>
      <c r="J76" s="350"/>
      <c r="K76" s="348">
        <v>34467.42</v>
      </c>
      <c r="L76" s="163"/>
      <c r="M76" s="351">
        <v>47314.73</v>
      </c>
    </row>
    <row r="77" spans="1:17" s="3" customFormat="1" ht="27.75" customHeight="1">
      <c r="A77" s="336"/>
      <c r="B77" s="345" t="s">
        <v>78</v>
      </c>
      <c r="C77" s="346">
        <v>25761.700000000004</v>
      </c>
      <c r="D77" s="347"/>
      <c r="E77" s="348">
        <v>25573.15</v>
      </c>
      <c r="F77" s="163"/>
      <c r="G77" s="348">
        <f>22868.73-153.04</f>
        <v>22715.69</v>
      </c>
      <c r="H77" s="163"/>
      <c r="I77" s="349">
        <v>81073.8</v>
      </c>
      <c r="J77" s="350"/>
      <c r="K77" s="348">
        <f>74113.86-K78</f>
        <v>73634.320000000007</v>
      </c>
      <c r="L77" s="163"/>
      <c r="M77" s="351">
        <v>118984.06</v>
      </c>
    </row>
    <row r="78" spans="1:17" s="3" customFormat="1" ht="27.75" customHeight="1">
      <c r="A78" s="336"/>
      <c r="B78" s="352" t="s">
        <v>79</v>
      </c>
      <c r="C78" s="353">
        <v>128.46</v>
      </c>
      <c r="D78" s="354"/>
      <c r="E78" s="355">
        <v>184.17</v>
      </c>
      <c r="F78" s="356"/>
      <c r="G78" s="357">
        <v>153.04</v>
      </c>
      <c r="H78" s="358"/>
      <c r="I78" s="359">
        <v>432.2</v>
      </c>
      <c r="J78" s="360"/>
      <c r="K78" s="357">
        <v>479.54</v>
      </c>
      <c r="L78" s="358"/>
      <c r="M78" s="361">
        <v>586.61</v>
      </c>
    </row>
    <row r="79" spans="1:17" s="3" customFormat="1" ht="29.25" customHeight="1">
      <c r="A79" s="336"/>
      <c r="B79" s="337" t="s">
        <v>80</v>
      </c>
      <c r="C79" s="362">
        <f t="shared" ref="C79:M79" si="8">SUM(C76:C78)</f>
        <v>38901.660000000003</v>
      </c>
      <c r="D79" s="363"/>
      <c r="E79" s="364">
        <f t="shared" si="8"/>
        <v>37070.270000000004</v>
      </c>
      <c r="F79" s="365"/>
      <c r="G79" s="364">
        <f t="shared" si="8"/>
        <v>35626.159999999996</v>
      </c>
      <c r="H79" s="365"/>
      <c r="I79" s="366">
        <f t="shared" si="8"/>
        <v>118350.56999999999</v>
      </c>
      <c r="J79" s="365"/>
      <c r="K79" s="364">
        <f t="shared" si="8"/>
        <v>108581.28</v>
      </c>
      <c r="L79" s="367"/>
      <c r="M79" s="368">
        <f t="shared" si="8"/>
        <v>166885.4</v>
      </c>
    </row>
    <row r="80" spans="1:17" s="3" customFormat="1" ht="24.95" customHeight="1">
      <c r="A80" s="336"/>
      <c r="B80" s="337" t="s">
        <v>81</v>
      </c>
      <c r="C80" s="369">
        <v>0</v>
      </c>
      <c r="D80" s="370"/>
      <c r="E80" s="371">
        <v>0</v>
      </c>
      <c r="F80" s="253"/>
      <c r="G80" s="371">
        <v>0</v>
      </c>
      <c r="H80" s="253"/>
      <c r="I80" s="372">
        <v>0</v>
      </c>
      <c r="J80" s="373"/>
      <c r="K80" s="371">
        <v>0</v>
      </c>
      <c r="L80" s="253"/>
      <c r="M80" s="257">
        <v>0</v>
      </c>
    </row>
    <row r="81" spans="1:14" s="3" customFormat="1" ht="38.25" customHeight="1" thickBot="1">
      <c r="A81" s="374"/>
      <c r="B81" s="375" t="s">
        <v>82</v>
      </c>
      <c r="C81" s="376">
        <f t="shared" ref="C81:M81" si="9">+C79-C80</f>
        <v>38901.660000000003</v>
      </c>
      <c r="D81" s="377"/>
      <c r="E81" s="378">
        <f t="shared" si="9"/>
        <v>37070.270000000004</v>
      </c>
      <c r="F81" s="379"/>
      <c r="G81" s="378">
        <f t="shared" si="9"/>
        <v>35626.159999999996</v>
      </c>
      <c r="H81" s="379"/>
      <c r="I81" s="380">
        <f t="shared" si="9"/>
        <v>118350.56999999999</v>
      </c>
      <c r="J81" s="379"/>
      <c r="K81" s="378">
        <f t="shared" si="9"/>
        <v>108581.28</v>
      </c>
      <c r="L81" s="381"/>
      <c r="M81" s="382">
        <f t="shared" si="9"/>
        <v>166885.4</v>
      </c>
    </row>
    <row r="82" spans="1:14" s="3" customFormat="1" ht="24.95" customHeight="1">
      <c r="A82" s="336"/>
      <c r="B82" s="337"/>
      <c r="C82" s="346"/>
      <c r="D82" s="347"/>
      <c r="E82" s="348"/>
      <c r="F82" s="163"/>
      <c r="G82" s="348"/>
      <c r="H82" s="163"/>
      <c r="I82" s="383"/>
      <c r="J82" s="384"/>
      <c r="K82" s="348"/>
      <c r="L82" s="163"/>
      <c r="M82" s="351"/>
    </row>
    <row r="83" spans="1:14" s="3" customFormat="1" ht="24.95" customHeight="1">
      <c r="A83" s="336">
        <v>2</v>
      </c>
      <c r="B83" s="337" t="s">
        <v>83</v>
      </c>
      <c r="C83" s="346"/>
      <c r="D83" s="347"/>
      <c r="E83" s="348"/>
      <c r="F83" s="163"/>
      <c r="G83" s="348"/>
      <c r="H83" s="163"/>
      <c r="I83" s="383"/>
      <c r="J83" s="384"/>
      <c r="K83" s="348"/>
      <c r="L83" s="163"/>
      <c r="M83" s="351"/>
    </row>
    <row r="84" spans="1:14" s="3" customFormat="1" ht="24.95" customHeight="1">
      <c r="A84" s="336"/>
      <c r="B84" s="345" t="s">
        <v>84</v>
      </c>
      <c r="C84" s="346"/>
      <c r="D84" s="347"/>
      <c r="E84" s="348"/>
      <c r="F84" s="163"/>
      <c r="G84" s="348"/>
      <c r="H84" s="163"/>
      <c r="I84" s="383"/>
      <c r="J84" s="384"/>
      <c r="K84" s="348"/>
      <c r="L84" s="163"/>
      <c r="M84" s="351"/>
    </row>
    <row r="85" spans="1:14" s="3" customFormat="1" ht="24.95" customHeight="1">
      <c r="A85" s="336"/>
      <c r="B85" s="345" t="s">
        <v>85</v>
      </c>
      <c r="C85" s="385">
        <v>750.63000000000238</v>
      </c>
      <c r="D85" s="386"/>
      <c r="E85" s="387">
        <v>-598.83000000000004</v>
      </c>
      <c r="F85" s="388"/>
      <c r="G85" s="348">
        <v>-458.84</v>
      </c>
      <c r="H85" s="163"/>
      <c r="I85" s="389">
        <v>166.82999999999794</v>
      </c>
      <c r="J85" s="390"/>
      <c r="K85" s="348">
        <v>-2713.26</v>
      </c>
      <c r="L85" s="163"/>
      <c r="M85" s="351">
        <v>-3411.15</v>
      </c>
    </row>
    <row r="86" spans="1:14" s="3" customFormat="1" ht="27.75" customHeight="1">
      <c r="A86" s="336"/>
      <c r="B86" s="391" t="s">
        <v>86</v>
      </c>
      <c r="C86" s="392">
        <v>-93.050000000000011</v>
      </c>
      <c r="D86" s="393"/>
      <c r="E86" s="394">
        <v>-88.82</v>
      </c>
      <c r="F86" s="163"/>
      <c r="G86" s="394">
        <v>-96.58</v>
      </c>
      <c r="H86" s="163"/>
      <c r="I86" s="395">
        <v>-266.41999999999996</v>
      </c>
      <c r="J86" s="384"/>
      <c r="K86" s="394">
        <v>-294.17</v>
      </c>
      <c r="L86" s="163"/>
      <c r="M86" s="396">
        <v>-365.13</v>
      </c>
    </row>
    <row r="87" spans="1:14" s="3" customFormat="1" ht="26.25" customHeight="1">
      <c r="A87" s="336"/>
      <c r="B87" s="352"/>
      <c r="C87" s="346">
        <f t="shared" ref="C87:M87" si="10">SUM(C85:C86)</f>
        <v>657.58000000000243</v>
      </c>
      <c r="D87" s="347"/>
      <c r="E87" s="397">
        <f t="shared" si="10"/>
        <v>-687.65000000000009</v>
      </c>
      <c r="F87" s="165"/>
      <c r="G87" s="397">
        <f t="shared" si="10"/>
        <v>-555.41999999999996</v>
      </c>
      <c r="H87" s="165"/>
      <c r="I87" s="389">
        <f t="shared" si="10"/>
        <v>-99.590000000002021</v>
      </c>
      <c r="J87" s="390"/>
      <c r="K87" s="348">
        <f t="shared" si="10"/>
        <v>-3007.4300000000003</v>
      </c>
      <c r="L87" s="163"/>
      <c r="M87" s="351">
        <f t="shared" si="10"/>
        <v>-3776.28</v>
      </c>
    </row>
    <row r="88" spans="1:14" s="3" customFormat="1" ht="26.25" customHeight="1">
      <c r="A88" s="336"/>
      <c r="B88" s="345" t="s">
        <v>78</v>
      </c>
      <c r="C88" s="346">
        <v>446.72000000000537</v>
      </c>
      <c r="D88" s="347"/>
      <c r="E88" s="348">
        <v>-572.57000000000005</v>
      </c>
      <c r="F88" s="163"/>
      <c r="G88" s="348">
        <v>137.62</v>
      </c>
      <c r="H88" s="163"/>
      <c r="I88" s="383">
        <v>880.2000000000105</v>
      </c>
      <c r="J88" s="384"/>
      <c r="K88" s="348">
        <v>-570.49</v>
      </c>
      <c r="L88" s="163"/>
      <c r="M88" s="351">
        <v>4528.75</v>
      </c>
    </row>
    <row r="89" spans="1:14" s="3" customFormat="1" ht="26.25" customHeight="1">
      <c r="A89" s="336"/>
      <c r="B89" s="352" t="s">
        <v>79</v>
      </c>
      <c r="C89" s="353">
        <v>4.4700000000000006</v>
      </c>
      <c r="D89" s="354"/>
      <c r="E89" s="355">
        <v>10.02</v>
      </c>
      <c r="F89" s="356"/>
      <c r="G89" s="355">
        <v>5.95</v>
      </c>
      <c r="H89" s="356"/>
      <c r="I89" s="359">
        <v>16.089999999999996</v>
      </c>
      <c r="J89" s="360"/>
      <c r="K89" s="355">
        <v>18.43</v>
      </c>
      <c r="L89" s="356"/>
      <c r="M89" s="361">
        <v>17.489999999999998</v>
      </c>
    </row>
    <row r="90" spans="1:14" s="3" customFormat="1" ht="29.25" customHeight="1">
      <c r="A90" s="336"/>
      <c r="B90" s="337" t="s">
        <v>80</v>
      </c>
      <c r="C90" s="398">
        <f t="shared" ref="C90:M90" si="11">SUM(C87:C89)</f>
        <v>1108.7700000000079</v>
      </c>
      <c r="D90" s="399"/>
      <c r="E90" s="400">
        <f t="shared" si="11"/>
        <v>-1250.2000000000003</v>
      </c>
      <c r="F90" s="401"/>
      <c r="G90" s="400">
        <f t="shared" si="11"/>
        <v>-411.84999999999997</v>
      </c>
      <c r="H90" s="399"/>
      <c r="I90" s="402">
        <f t="shared" si="11"/>
        <v>796.70000000000857</v>
      </c>
      <c r="J90" s="399"/>
      <c r="K90" s="400">
        <f t="shared" si="11"/>
        <v>-3559.4900000000002</v>
      </c>
      <c r="L90" s="401"/>
      <c r="M90" s="403">
        <f t="shared" si="11"/>
        <v>769.95999999999981</v>
      </c>
      <c r="N90" s="404"/>
    </row>
    <row r="91" spans="1:14" s="3" customFormat="1" ht="24.95" customHeight="1">
      <c r="A91" s="336"/>
      <c r="B91" s="345" t="s">
        <v>87</v>
      </c>
      <c r="C91" s="346"/>
      <c r="D91" s="347"/>
      <c r="E91" s="348"/>
      <c r="F91" s="163"/>
      <c r="G91" s="348"/>
      <c r="H91" s="163"/>
      <c r="I91" s="383"/>
      <c r="J91" s="384"/>
      <c r="K91" s="348"/>
      <c r="L91" s="163"/>
      <c r="M91" s="351"/>
    </row>
    <row r="92" spans="1:14" s="3" customFormat="1" ht="26.25" customHeight="1">
      <c r="A92" s="336"/>
      <c r="B92" s="405" t="s">
        <v>88</v>
      </c>
      <c r="C92" s="346">
        <v>1307.6300000000001</v>
      </c>
      <c r="D92" s="347"/>
      <c r="E92" s="348">
        <v>1267.3900000000001</v>
      </c>
      <c r="F92" s="163"/>
      <c r="G92" s="406">
        <v>1076.9000000000001</v>
      </c>
      <c r="H92" s="407"/>
      <c r="I92" s="383">
        <v>3805.3399999999992</v>
      </c>
      <c r="J92" s="384"/>
      <c r="K92" s="348">
        <v>3134.69</v>
      </c>
      <c r="L92" s="163"/>
      <c r="M92" s="351">
        <v>4377.99</v>
      </c>
    </row>
    <row r="93" spans="1:14" s="3" customFormat="1" ht="24.95" customHeight="1">
      <c r="A93" s="336"/>
      <c r="B93" s="405" t="s">
        <v>89</v>
      </c>
      <c r="C93" s="346"/>
      <c r="D93" s="347"/>
      <c r="E93" s="348"/>
      <c r="F93" s="163"/>
      <c r="G93" s="406"/>
      <c r="H93" s="407"/>
      <c r="I93" s="383"/>
      <c r="J93" s="384"/>
      <c r="K93" s="348"/>
      <c r="L93" s="163"/>
      <c r="M93" s="351"/>
    </row>
    <row r="94" spans="1:14" s="3" customFormat="1" ht="24.95" customHeight="1" thickBot="1">
      <c r="A94" s="336"/>
      <c r="B94" s="408" t="s">
        <v>90</v>
      </c>
      <c r="C94" s="409">
        <v>282.54999999999995</v>
      </c>
      <c r="D94" s="172"/>
      <c r="E94" s="410">
        <v>106.9</v>
      </c>
      <c r="F94" s="411"/>
      <c r="G94" s="412">
        <v>293.73</v>
      </c>
      <c r="H94" s="413"/>
      <c r="I94" s="414">
        <v>687.21</v>
      </c>
      <c r="J94" s="415"/>
      <c r="K94" s="410">
        <v>511.72</v>
      </c>
      <c r="L94" s="411"/>
      <c r="M94" s="416">
        <v>605.54</v>
      </c>
    </row>
    <row r="95" spans="1:14" s="3" customFormat="1" ht="29.25" customHeight="1" thickBot="1">
      <c r="A95" s="374"/>
      <c r="B95" s="375" t="s">
        <v>91</v>
      </c>
      <c r="C95" s="409">
        <f t="shared" ref="C95:M95" si="12">+C90-C92-C94</f>
        <v>-481.40999999999212</v>
      </c>
      <c r="D95" s="172"/>
      <c r="E95" s="410">
        <f t="shared" si="12"/>
        <v>-2624.4900000000002</v>
      </c>
      <c r="F95" s="411"/>
      <c r="G95" s="410">
        <f t="shared" si="12"/>
        <v>-1782.48</v>
      </c>
      <c r="H95" s="415"/>
      <c r="I95" s="414">
        <f t="shared" si="12"/>
        <v>-3695.8499999999908</v>
      </c>
      <c r="J95" s="415"/>
      <c r="K95" s="410">
        <f t="shared" si="12"/>
        <v>-7205.9000000000005</v>
      </c>
      <c r="L95" s="411"/>
      <c r="M95" s="416">
        <f t="shared" si="12"/>
        <v>-4213.57</v>
      </c>
    </row>
    <row r="96" spans="1:14" s="3" customFormat="1" ht="24.95" customHeight="1">
      <c r="A96" s="336">
        <v>3</v>
      </c>
      <c r="B96" s="337" t="s">
        <v>92</v>
      </c>
      <c r="C96" s="346"/>
      <c r="D96" s="347"/>
      <c r="E96" s="348"/>
      <c r="F96" s="163"/>
      <c r="G96" s="348"/>
      <c r="H96" s="163"/>
      <c r="I96" s="383"/>
      <c r="J96" s="384"/>
      <c r="K96" s="348"/>
      <c r="L96" s="163"/>
      <c r="M96" s="351"/>
    </row>
    <row r="97" spans="1:13" s="3" customFormat="1" ht="24.95" customHeight="1">
      <c r="A97" s="336"/>
      <c r="B97" s="345" t="s">
        <v>77</v>
      </c>
      <c r="C97" s="346">
        <v>39717.859999999993</v>
      </c>
      <c r="D97" s="347"/>
      <c r="E97" s="387">
        <v>38845.99</v>
      </c>
      <c r="F97" s="388"/>
      <c r="G97" s="348">
        <v>40794.21</v>
      </c>
      <c r="H97" s="163"/>
      <c r="I97" s="383">
        <v>39717.859999999993</v>
      </c>
      <c r="J97" s="384"/>
      <c r="K97" s="348">
        <v>40794.21</v>
      </c>
      <c r="L97" s="163"/>
      <c r="M97" s="351">
        <v>40336.81</v>
      </c>
    </row>
    <row r="98" spans="1:13" s="3" customFormat="1" ht="26.25" customHeight="1">
      <c r="A98" s="336"/>
      <c r="B98" s="345" t="s">
        <v>78</v>
      </c>
      <c r="C98" s="346">
        <v>34492.660000000003</v>
      </c>
      <c r="D98" s="347"/>
      <c r="E98" s="387">
        <v>36341.96</v>
      </c>
      <c r="F98" s="388"/>
      <c r="G98" s="348">
        <v>32823.269999999997</v>
      </c>
      <c r="H98" s="163"/>
      <c r="I98" s="383">
        <v>34492.660000000003</v>
      </c>
      <c r="J98" s="384"/>
      <c r="K98" s="348">
        <v>32823.269999999997</v>
      </c>
      <c r="L98" s="163"/>
      <c r="M98" s="351">
        <v>38460.199999999997</v>
      </c>
    </row>
    <row r="99" spans="1:13" s="3" customFormat="1" ht="29.25" customHeight="1" thickBot="1">
      <c r="A99" s="336"/>
      <c r="B99" s="352" t="s">
        <v>79</v>
      </c>
      <c r="C99" s="417">
        <v>179.85999999999996</v>
      </c>
      <c r="D99" s="418"/>
      <c r="E99" s="419">
        <v>170.23</v>
      </c>
      <c r="F99" s="420"/>
      <c r="G99" s="421">
        <v>163.19999999999999</v>
      </c>
      <c r="H99" s="173"/>
      <c r="I99" s="422">
        <v>179.85999999999996</v>
      </c>
      <c r="J99" s="423"/>
      <c r="K99" s="421">
        <v>163.19999999999999</v>
      </c>
      <c r="L99" s="173"/>
      <c r="M99" s="424">
        <v>157.77000000000001</v>
      </c>
    </row>
    <row r="100" spans="1:13" s="3" customFormat="1" ht="32.25" customHeight="1" thickBot="1">
      <c r="A100" s="425"/>
      <c r="B100" s="375" t="s">
        <v>93</v>
      </c>
      <c r="C100" s="409">
        <f t="shared" ref="C100:M100" si="13">SUM(C97:C99)</f>
        <v>74390.37999999999</v>
      </c>
      <c r="D100" s="172"/>
      <c r="E100" s="410">
        <f t="shared" si="13"/>
        <v>75358.179999999993</v>
      </c>
      <c r="F100" s="411"/>
      <c r="G100" s="410">
        <f t="shared" si="13"/>
        <v>73780.679999999993</v>
      </c>
      <c r="H100" s="415"/>
      <c r="I100" s="414">
        <f t="shared" si="13"/>
        <v>74390.37999999999</v>
      </c>
      <c r="J100" s="415"/>
      <c r="K100" s="410">
        <f t="shared" si="13"/>
        <v>73780.679999999993</v>
      </c>
      <c r="L100" s="411"/>
      <c r="M100" s="416">
        <f t="shared" si="13"/>
        <v>78954.78</v>
      </c>
    </row>
    <row r="101" spans="1:13" s="3" customFormat="1" ht="24.95" customHeight="1">
      <c r="A101" s="426"/>
      <c r="B101" s="427" t="s">
        <v>94</v>
      </c>
      <c r="C101" s="428"/>
      <c r="D101" s="428"/>
      <c r="E101" s="428"/>
      <c r="F101" s="428"/>
      <c r="G101" s="428"/>
      <c r="H101" s="428"/>
      <c r="I101" s="429"/>
      <c r="J101" s="429"/>
      <c r="K101" s="429"/>
      <c r="L101" s="429"/>
      <c r="M101" s="430"/>
    </row>
    <row r="102" spans="1:13" ht="25.5" customHeight="1">
      <c r="A102" s="328"/>
      <c r="B102" s="431"/>
      <c r="C102" s="432"/>
      <c r="D102" s="432"/>
      <c r="E102" s="432"/>
      <c r="F102" s="432"/>
      <c r="G102" s="432"/>
      <c r="H102" s="432"/>
      <c r="I102" s="432"/>
      <c r="J102" s="432"/>
      <c r="K102" s="438" t="s">
        <v>95</v>
      </c>
      <c r="L102" s="438"/>
      <c r="M102" s="439"/>
    </row>
    <row r="103" spans="1:13" ht="27.75" customHeight="1">
      <c r="A103" s="328"/>
      <c r="B103" s="433" t="s">
        <v>96</v>
      </c>
      <c r="C103" s="432"/>
      <c r="D103" s="432"/>
      <c r="E103" s="432"/>
      <c r="F103" s="432"/>
      <c r="G103" s="432"/>
      <c r="H103" s="432"/>
      <c r="I103" s="440" t="s">
        <v>97</v>
      </c>
      <c r="J103" s="440"/>
      <c r="K103" s="440"/>
      <c r="L103" s="440"/>
      <c r="M103" s="441"/>
    </row>
    <row r="104" spans="1:13" ht="26.25" customHeight="1">
      <c r="A104" s="328"/>
      <c r="B104" s="442" t="s">
        <v>98</v>
      </c>
      <c r="C104" s="443"/>
      <c r="D104" s="443"/>
      <c r="E104" s="443"/>
      <c r="F104" s="443"/>
      <c r="G104" s="443"/>
      <c r="H104" s="443"/>
      <c r="I104" s="444"/>
      <c r="J104" s="434"/>
      <c r="K104" s="432"/>
      <c r="L104" s="432"/>
      <c r="M104" s="435"/>
    </row>
    <row r="105" spans="1:13" ht="23.25">
      <c r="A105" s="328"/>
      <c r="B105" s="431"/>
      <c r="C105" s="432"/>
      <c r="D105" s="432"/>
      <c r="E105" s="432"/>
      <c r="F105" s="432"/>
      <c r="G105" s="432"/>
      <c r="H105" s="432"/>
      <c r="I105" s="432"/>
      <c r="J105" s="432"/>
      <c r="K105" s="432"/>
      <c r="L105" s="432"/>
      <c r="M105" s="435"/>
    </row>
    <row r="106" spans="1:13" ht="23.25">
      <c r="A106" s="328"/>
      <c r="B106" s="431"/>
      <c r="C106" s="432"/>
      <c r="D106" s="432"/>
      <c r="E106" s="432"/>
      <c r="F106" s="432"/>
      <c r="G106" s="432"/>
      <c r="H106" s="432"/>
      <c r="I106" s="436">
        <v>0</v>
      </c>
      <c r="J106" s="436"/>
      <c r="K106" s="438" t="s">
        <v>99</v>
      </c>
      <c r="L106" s="438"/>
      <c r="M106" s="439"/>
    </row>
    <row r="107" spans="1:13" ht="22.5" customHeight="1">
      <c r="A107" s="328"/>
      <c r="B107" s="431"/>
      <c r="C107" s="432"/>
      <c r="D107" s="432"/>
      <c r="E107" s="432"/>
      <c r="F107" s="432"/>
      <c r="G107" s="432"/>
      <c r="H107" s="432"/>
      <c r="I107" s="432"/>
      <c r="J107" s="432"/>
      <c r="K107" s="438" t="s">
        <v>100</v>
      </c>
      <c r="L107" s="438"/>
      <c r="M107" s="439"/>
    </row>
    <row r="108" spans="1:13" ht="22.5" customHeight="1" thickBot="1">
      <c r="A108" s="322"/>
      <c r="B108" s="322"/>
      <c r="C108" s="326"/>
      <c r="D108" s="326"/>
      <c r="E108" s="326"/>
      <c r="F108" s="326"/>
      <c r="G108" s="326"/>
      <c r="H108" s="326"/>
      <c r="I108" s="326"/>
      <c r="J108" s="326"/>
      <c r="K108" s="326"/>
      <c r="L108" s="326"/>
      <c r="M108" s="327"/>
    </row>
    <row r="118" spans="2:2" ht="15">
      <c r="B118" s="437"/>
    </row>
  </sheetData>
  <mergeCells count="36">
    <mergeCell ref="A4:M4"/>
    <mergeCell ref="O4:Q4"/>
    <mergeCell ref="A1:XFD1"/>
    <mergeCell ref="A2:M2"/>
    <mergeCell ref="O2:Q2"/>
    <mergeCell ref="A3:M3"/>
    <mergeCell ref="O3:Q3"/>
    <mergeCell ref="A60:B60"/>
    <mergeCell ref="A5:M5"/>
    <mergeCell ref="A6:M6"/>
    <mergeCell ref="O6:Q6"/>
    <mergeCell ref="C8:G8"/>
    <mergeCell ref="I8:K8"/>
    <mergeCell ref="A38:B38"/>
    <mergeCell ref="C54:E54"/>
    <mergeCell ref="C55:E55"/>
    <mergeCell ref="C56:E56"/>
    <mergeCell ref="C57:E57"/>
    <mergeCell ref="C58:E58"/>
    <mergeCell ref="B62:M62"/>
    <mergeCell ref="B63:M63"/>
    <mergeCell ref="O63:P63"/>
    <mergeCell ref="B64:M64"/>
    <mergeCell ref="B65:M65"/>
    <mergeCell ref="O65:P65"/>
    <mergeCell ref="B66:M66"/>
    <mergeCell ref="B67:M67"/>
    <mergeCell ref="A69:M69"/>
    <mergeCell ref="B72:B73"/>
    <mergeCell ref="C72:G72"/>
    <mergeCell ref="I72:K72"/>
    <mergeCell ref="K102:M102"/>
    <mergeCell ref="I103:M103"/>
    <mergeCell ref="B104:I104"/>
    <mergeCell ref="K106:M106"/>
    <mergeCell ref="K107:M107"/>
  </mergeCells>
  <hyperlinks>
    <hyperlink ref="A4" r:id="rId1"/>
  </hyperlinks>
  <printOptions horizontalCentered="1"/>
  <pageMargins left="0" right="0" top="0.35" bottom="0" header="0.11" footer="0"/>
  <pageSetup paperSize="9" scale="40" fitToWidth="0" orientation="portrait" r:id="rId2"/>
  <headerFooter alignWithMargins="0"/>
  <rowBreaks count="1" manualBreakCount="1">
    <brk id="68"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MAIN</vt:lpstr>
      <vt:lpstr>MAIN!Print_Area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OPIL11</dc:creator>
  <cp:lastModifiedBy>OPIL11</cp:lastModifiedBy>
  <dcterms:created xsi:type="dcterms:W3CDTF">2016-01-28T10:15:41Z</dcterms:created>
  <dcterms:modified xsi:type="dcterms:W3CDTF">2016-01-28T10:17:17Z</dcterms:modified>
</cp:coreProperties>
</file>